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chartsheets/sheet15.xml" ContentType="application/vnd.openxmlformats-officedocument.spreadsheetml.chartsheet+xml"/>
  <Override PartName="/xl/drawings/drawing15.xml" ContentType="application/vnd.openxmlformats-officedocument.drawing+xml"/>
  <Override PartName="/xl/chartsheets/sheet16.xml" ContentType="application/vnd.openxmlformats-officedocument.spreadsheetml.chart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8580" windowHeight="6540" activeTab="2"/>
  </bookViews>
  <sheets>
    <sheet name="Archives" sheetId="1" r:id="rId1"/>
    <sheet name="Entraînement" sheetId="2" r:id="rId2"/>
    <sheet name="Bilan" sheetId="3" r:id="rId3"/>
    <sheet name="poids" sheetId="4" r:id="rId4"/>
    <sheet name="Graph ( bilan )" sheetId="5" r:id="rId5"/>
    <sheet name="nb heures semaine" sheetId="6" r:id="rId6"/>
    <sheet name="nb heures mois" sheetId="7" r:id="rId7"/>
    <sheet name="Km nat hebdo" sheetId="8" r:id="rId8"/>
    <sheet name="Km nat mensuel" sheetId="9" r:id="rId9"/>
    <sheet name="moy nat" sheetId="10" r:id="rId10"/>
    <sheet name="graph nat" sheetId="11" r:id="rId11"/>
    <sheet name="Km vélo hebdo" sheetId="12" r:id="rId12"/>
    <sheet name="Km vélo mensuel" sheetId="13" r:id="rId13"/>
    <sheet name="moy vélo" sheetId="14" r:id="rId14"/>
    <sheet name="Graph vélo" sheetId="15" r:id="rId15"/>
    <sheet name="Km cap hebdo" sheetId="16" r:id="rId16"/>
    <sheet name="Km cap mensuel" sheetId="17" r:id="rId17"/>
    <sheet name="Moy cap" sheetId="18" r:id="rId18"/>
    <sheet name="Graph cap" sheetId="19" r:id="rId19"/>
  </sheets>
  <externalReferences>
    <externalReference r:id="rId22"/>
  </externalReferences>
  <definedNames>
    <definedName name="Course_à_pieds">'Entraînement'!$D$1:$I$363</definedName>
    <definedName name="Cyclisme">#REF!</definedName>
    <definedName name="FC_cap">'Entraînement'!#REF!</definedName>
    <definedName name="FC_cyclisme">#REF!</definedName>
  </definedNames>
  <calcPr fullCalcOnLoad="1"/>
</workbook>
</file>

<file path=xl/sharedStrings.xml><?xml version="1.0" encoding="utf-8"?>
<sst xmlns="http://schemas.openxmlformats.org/spreadsheetml/2006/main" count="507" uniqueCount="59">
  <si>
    <t>Tps Total</t>
  </si>
  <si>
    <t>mar</t>
  </si>
  <si>
    <t>mer</t>
  </si>
  <si>
    <t>jeu</t>
  </si>
  <si>
    <t>ven</t>
  </si>
  <si>
    <t>sam</t>
  </si>
  <si>
    <t>dim</t>
  </si>
  <si>
    <t>lun</t>
  </si>
  <si>
    <t>KM</t>
  </si>
  <si>
    <t>Natation</t>
  </si>
  <si>
    <t>au</t>
  </si>
  <si>
    <t>Période</t>
  </si>
  <si>
    <t>cap</t>
  </si>
  <si>
    <t>vélo</t>
  </si>
  <si>
    <t>natation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</si>
  <si>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</si>
  <si>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</si>
  <si>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</si>
  <si>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</si>
  <si>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</si>
  <si>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</si>
  <si>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</si>
  <si>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</si>
  <si>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</si>
  <si>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</si>
  <si>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</si>
  <si>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 xml:space="preserve">Janvier </t>
  </si>
  <si>
    <t>Kilos</t>
  </si>
  <si>
    <t>Tps</t>
  </si>
  <si>
    <t>Avg</t>
  </si>
  <si>
    <t>All/km</t>
  </si>
  <si>
    <t>Course à pieds</t>
  </si>
  <si>
    <t>Vélo</t>
  </si>
  <si>
    <t>RUN</t>
  </si>
  <si>
    <t>Bike</t>
  </si>
  <si>
    <t>Swim</t>
  </si>
  <si>
    <t>Fcmoy</t>
  </si>
  <si>
    <t>Fcmax</t>
  </si>
  <si>
    <t>Cad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</si>
  <si>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</si>
  <si>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</si>
  <si>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</si>
  <si>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</si>
  <si>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</si>
  <si>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</si>
  <si>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</si>
  <si>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</si>
  <si>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</si>
  <si>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</si>
  <si>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</si>
  <si>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</si>
  <si>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Contenu</t>
  </si>
  <si>
    <t>Autre</t>
  </si>
  <si>
    <t>Run</t>
  </si>
  <si>
    <t>BIKE</t>
  </si>
  <si>
    <t>SWIM</t>
  </si>
  <si>
    <t>OTHER</t>
  </si>
  <si>
    <t>Km</t>
  </si>
  <si>
    <t>2011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</si>
</sst>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0.0"/>
    <numFmt numFmtId="181" formatCode="0.000"/>
    <numFmt numFmtId="182" formatCode="mmm\-yyyy"/>
    <numFmt numFmtId="183" formatCode="#,##0\ &quot;FB&quot;"/>
    <numFmt numFmtId="184" formatCode="#,##0.0"/>
    <numFmt numFmtId="185" formatCode="_-* #,##0.000\ &quot;FB&quot;_-;\-* #,##0.000\ &quot;FB&quot;_-;_-* &quot;-&quot;??\ &quot;FB&quot;_-;_-@_-"/>
    <numFmt numFmtId="186" formatCode="_-* #,##0.0\ &quot;FB&quot;_-;\-* #,##0.0\ &quot;FB&quot;_-;_-* &quot;-&quot;??\ &quot;FB&quot;_-;_-@_-"/>
    <numFmt numFmtId="187" formatCode="_-* #,##0\ &quot;FB&quot;_-;\-* #,##0\ &quot;FB&quot;_-;_-* &quot;-&quot;??\ &quot;FB&quot;_-;_-@_-"/>
    <numFmt numFmtId="188" formatCode="&quot;Vrai&quot;;&quot;Vrai&quot;;&quot;Faux&quot;"/>
    <numFmt numFmtId="189" formatCode="&quot;Actif&quot;;&quot;Actif&quot;;&quot;Inactif&quot;"/>
    <numFmt numFmtId="190" formatCode="0.0%"/>
    <numFmt numFmtId="191" formatCode="d/m"/>
    <numFmt numFmtId="192" formatCode="00000"/>
    <numFmt numFmtId="193" formatCode="mmmm\-yy"/>
    <numFmt numFmtId="194" formatCode="d\-mmm\-yyyy"/>
    <numFmt numFmtId="195" formatCode="dd/mm/yy"/>
    <numFmt numFmtId="196" formatCode="mmmmm"/>
    <numFmt numFmtId="197" formatCode="mmmm"/>
    <numFmt numFmtId="198" formatCode="[$-F400]h:mm:ss\ AM/PM"/>
    <numFmt numFmtId="199" formatCode="h&quot; h &quot;m&quot; min &quot;s&quot; s &quot;;@"/>
    <numFmt numFmtId="200" formatCode="[$-80C]dddd\ d\ mmmm\ yyyy"/>
    <numFmt numFmtId="201" formatCode="d/mm/yyyy;@"/>
    <numFmt numFmtId="202" formatCode="d/mm/yy;@"/>
    <numFmt numFmtId="203" formatCode="\km"/>
    <numFmt numFmtId="204" formatCode="##.#,&quot;km/h&quot;"/>
    <numFmt numFmtId="205" formatCode="&quot;##,# km/h&quot;"/>
    <numFmt numFmtId="206" formatCode="\2\9.\5"/>
    <numFmt numFmtId="207" formatCode="[h]:mm:ss;@"/>
    <numFmt numFmtId="208" formatCode="h:mm:ss;@"/>
  </numFmts>
  <fonts count="6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.75"/>
      <name val="Arial"/>
      <family val="0"/>
    </font>
    <font>
      <sz val="16.5"/>
      <name val="Arial"/>
      <family val="0"/>
    </font>
    <font>
      <sz val="12"/>
      <name val="Arial"/>
      <family val="0"/>
    </font>
    <font>
      <b/>
      <sz val="12"/>
      <name val="Alleycat ICG"/>
      <family val="0"/>
    </font>
    <font>
      <b/>
      <sz val="15.25"/>
      <name val="Alleycat ICG"/>
      <family val="0"/>
    </font>
    <font>
      <b/>
      <sz val="16"/>
      <name val="Alleycat ICG"/>
      <family val="0"/>
    </font>
    <font>
      <sz val="15.75"/>
      <name val="Book Antiqua"/>
      <family val="1"/>
    </font>
    <font>
      <sz val="8"/>
      <name val="Arial"/>
      <family val="2"/>
    </font>
    <font>
      <sz val="21.5"/>
      <name val="Arial"/>
      <family val="0"/>
    </font>
    <font>
      <sz val="22"/>
      <name val="Arial"/>
      <family val="0"/>
    </font>
    <font>
      <sz val="18.5"/>
      <name val="Arial"/>
      <family val="0"/>
    </font>
    <font>
      <sz val="9.25"/>
      <name val="Arial"/>
      <family val="0"/>
    </font>
    <font>
      <b/>
      <sz val="10.25"/>
      <name val="Arial"/>
      <family val="2"/>
    </font>
    <font>
      <sz val="21.25"/>
      <name val="Arial"/>
      <family val="0"/>
    </font>
    <font>
      <sz val="24.5"/>
      <name val="Arial"/>
      <family val="0"/>
    </font>
    <font>
      <b/>
      <sz val="11.5"/>
      <name val="Arial"/>
      <family val="2"/>
    </font>
    <font>
      <sz val="23"/>
      <color indexed="10"/>
      <name val="Arial"/>
      <family val="0"/>
    </font>
    <font>
      <sz val="22"/>
      <color indexed="10"/>
      <name val="Arial"/>
      <family val="0"/>
    </font>
    <font>
      <sz val="9.25"/>
      <color indexed="10"/>
      <name val="Arial"/>
      <family val="0"/>
    </font>
    <font>
      <sz val="12"/>
      <color indexed="10"/>
      <name val="Arial"/>
      <family val="0"/>
    </font>
    <font>
      <b/>
      <sz val="12"/>
      <color indexed="9"/>
      <name val="Eurostile"/>
      <family val="2"/>
    </font>
    <font>
      <sz val="10"/>
      <name val="Eurostile"/>
      <family val="2"/>
    </font>
    <font>
      <sz val="10"/>
      <color indexed="9"/>
      <name val="Eurostile"/>
      <family val="2"/>
    </font>
    <font>
      <b/>
      <sz val="8"/>
      <color indexed="23"/>
      <name val="Eurostile"/>
      <family val="2"/>
    </font>
    <font>
      <sz val="12"/>
      <name val="Eurostile"/>
      <family val="2"/>
    </font>
    <font>
      <sz val="12"/>
      <color indexed="9"/>
      <name val="Eurostile"/>
      <family val="2"/>
    </font>
    <font>
      <b/>
      <sz val="10"/>
      <color indexed="9"/>
      <name val="Eurostile"/>
      <family val="2"/>
    </font>
    <font>
      <sz val="14.25"/>
      <name val="Eurostile"/>
      <family val="2"/>
    </font>
    <font>
      <sz val="11"/>
      <name val="Eurostile"/>
      <family val="2"/>
    </font>
    <font>
      <sz val="10.25"/>
      <name val="Eurostile"/>
      <family val="2"/>
    </font>
    <font>
      <b/>
      <sz val="15.5"/>
      <name val="Eurostile"/>
      <family val="2"/>
    </font>
    <font>
      <b/>
      <sz val="12"/>
      <name val="Eurostile"/>
      <family val="2"/>
    </font>
    <font>
      <b/>
      <sz val="14.5"/>
      <name val="Eurostile"/>
      <family val="2"/>
    </font>
    <font>
      <b/>
      <sz val="9.25"/>
      <name val="Eurostile"/>
      <family val="2"/>
    </font>
    <font>
      <b/>
      <sz val="12.75"/>
      <name val="Eurostile"/>
      <family val="2"/>
    </font>
    <font>
      <b/>
      <sz val="8.25"/>
      <name val="Eurostile"/>
      <family val="2"/>
    </font>
    <font>
      <b/>
      <sz val="16"/>
      <name val="Eurostile"/>
      <family val="2"/>
    </font>
    <font>
      <b/>
      <sz val="23"/>
      <name val="Eurostile"/>
      <family val="2"/>
    </font>
    <font>
      <b/>
      <sz val="22.25"/>
      <name val="Eurostile"/>
      <family val="2"/>
    </font>
    <font>
      <b/>
      <sz val="10.25"/>
      <name val="Eurostile"/>
      <family val="2"/>
    </font>
    <font>
      <b/>
      <sz val="9.75"/>
      <name val="Eurostile"/>
      <family val="2"/>
    </font>
    <font>
      <sz val="20"/>
      <color indexed="22"/>
      <name val="Goudy Stout"/>
      <family val="1"/>
    </font>
    <font>
      <b/>
      <sz val="11"/>
      <color indexed="9"/>
      <name val="Goudy Old Style"/>
      <family val="1"/>
    </font>
    <font>
      <sz val="10"/>
      <name val="Goudy Old Style"/>
      <family val="1"/>
    </font>
    <font>
      <sz val="12"/>
      <color indexed="63"/>
      <name val="Goudy Old Style"/>
      <family val="1"/>
    </font>
    <font>
      <sz val="10"/>
      <color indexed="63"/>
      <name val="Goudy Old Style"/>
      <family val="1"/>
    </font>
    <font>
      <b/>
      <sz val="12"/>
      <color indexed="63"/>
      <name val="Goudy Old Style"/>
      <family val="1"/>
    </font>
    <font>
      <sz val="12"/>
      <name val="Goudy Old Style"/>
      <family val="1"/>
    </font>
    <font>
      <sz val="8"/>
      <color indexed="22"/>
      <name val="Goudy Old Style"/>
      <family val="1"/>
    </font>
    <font>
      <sz val="8"/>
      <color indexed="22"/>
      <name val="Eurostile"/>
      <family val="2"/>
    </font>
    <font>
      <sz val="20"/>
      <color indexed="22"/>
      <name val="Eurostile"/>
      <family val="2"/>
    </font>
    <font>
      <b/>
      <sz val="13"/>
      <color indexed="62"/>
      <name val="Goudy Old Style"/>
      <family val="1"/>
    </font>
    <font>
      <b/>
      <sz val="12"/>
      <color indexed="9"/>
      <name val="Goudy Old Style"/>
      <family val="1"/>
    </font>
    <font>
      <b/>
      <sz val="11"/>
      <name val="Goudy Old Style"/>
      <family val="1"/>
    </font>
    <font>
      <b/>
      <sz val="12"/>
      <name val="Goudy Old Style"/>
      <family val="1"/>
    </font>
    <font>
      <b/>
      <sz val="14"/>
      <color indexed="62"/>
      <name val="Goudy Old Style"/>
      <family val="1"/>
    </font>
    <font>
      <b/>
      <sz val="11"/>
      <color indexed="16"/>
      <name val="Goudy Old Style"/>
      <family val="1"/>
    </font>
    <font>
      <b/>
      <sz val="18"/>
      <name val="Goudy Old Style"/>
      <family val="1"/>
    </font>
    <font>
      <b/>
      <sz val="12"/>
      <color indexed="16"/>
      <name val="Goudy Old Style"/>
      <family val="1"/>
    </font>
    <font>
      <sz val="10"/>
      <color indexed="9"/>
      <name val="Arial"/>
      <family val="0"/>
    </font>
    <font>
      <sz val="25.5"/>
      <name val="Goudy Old Style"/>
      <family val="1"/>
    </font>
    <font>
      <sz val="25.5"/>
      <color indexed="9"/>
      <name val="Goudy Old Style"/>
      <family val="1"/>
    </font>
  </fonts>
  <fills count="13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</fills>
  <borders count="1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9"/>
      </left>
      <right>
        <color indexed="63"/>
      </right>
      <top style="thin">
        <color indexed="9"/>
      </top>
      <bottom style="thin"/>
    </border>
    <border>
      <left>
        <color indexed="63"/>
      </left>
      <right>
        <color indexed="63"/>
      </right>
      <top style="thin">
        <color indexed="9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NumberFormat="1" applyBorder="1" applyAlignment="1">
      <alignment horizontal="center"/>
    </xf>
    <xf numFmtId="0" fontId="0" fillId="0" borderId="0" xfId="0" applyAlignment="1">
      <alignment horizontal="center"/>
    </xf>
    <xf numFmtId="181" fontId="0" fillId="0" borderId="0" xfId="0" applyNumberFormat="1" applyAlignment="1">
      <alignment horizontal="center"/>
    </xf>
    <xf numFmtId="1" fontId="0" fillId="2" borderId="3" xfId="0" applyNumberFormat="1" applyFill="1" applyBorder="1" applyAlignment="1">
      <alignment horizontal="right"/>
    </xf>
    <xf numFmtId="1" fontId="0" fillId="3" borderId="3" xfId="0" applyNumberFormat="1" applyFill="1" applyBorder="1" applyAlignment="1">
      <alignment horizontal="right"/>
    </xf>
    <xf numFmtId="0" fontId="0" fillId="0" borderId="0" xfId="0" applyNumberFormat="1" applyBorder="1" applyAlignment="1">
      <alignment horizontal="center"/>
    </xf>
    <xf numFmtId="0" fontId="50" fillId="4" borderId="0" xfId="0" applyNumberFormat="1" applyFont="1" applyFill="1" applyBorder="1" applyAlignment="1" applyProtection="1">
      <alignment horizontal="center" vertical="center"/>
      <protection/>
    </xf>
    <xf numFmtId="0" fontId="50" fillId="4" borderId="0" xfId="0" applyNumberFormat="1" applyFont="1" applyFill="1" applyBorder="1" applyAlignment="1" applyProtection="1">
      <alignment horizontal="left" vertical="center"/>
      <protection/>
    </xf>
    <xf numFmtId="2" fontId="25" fillId="5" borderId="3" xfId="0" applyNumberFormat="1" applyFont="1" applyFill="1" applyBorder="1" applyAlignment="1" applyProtection="1">
      <alignment horizontal="center" vertical="center"/>
      <protection locked="0"/>
    </xf>
    <xf numFmtId="46" fontId="25" fillId="5" borderId="3" xfId="0" applyNumberFormat="1" applyFont="1" applyFill="1" applyBorder="1" applyAlignment="1" applyProtection="1">
      <alignment horizontal="center" vertical="center"/>
      <protection locked="0"/>
    </xf>
    <xf numFmtId="2" fontId="24" fillId="6" borderId="3" xfId="0" applyNumberFormat="1" applyFont="1" applyFill="1" applyBorder="1" applyAlignment="1" applyProtection="1">
      <alignment horizontal="center" vertical="center"/>
      <protection locked="0"/>
    </xf>
    <xf numFmtId="46" fontId="24" fillId="6" borderId="3" xfId="0" applyNumberFormat="1" applyFont="1" applyFill="1" applyBorder="1" applyAlignment="1" applyProtection="1">
      <alignment horizontal="center" vertical="center"/>
      <protection locked="0"/>
    </xf>
    <xf numFmtId="2" fontId="24" fillId="6" borderId="4" xfId="0" applyNumberFormat="1" applyFont="1" applyFill="1" applyBorder="1" applyAlignment="1" applyProtection="1">
      <alignment horizontal="center" vertical="center"/>
      <protection locked="0"/>
    </xf>
    <xf numFmtId="46" fontId="24" fillId="6" borderId="5" xfId="0" applyNumberFormat="1" applyFont="1" applyFill="1" applyBorder="1" applyAlignment="1" applyProtection="1">
      <alignment horizontal="center" vertical="center"/>
      <protection locked="0"/>
    </xf>
    <xf numFmtId="1" fontId="24" fillId="6" borderId="5" xfId="0" applyNumberFormat="1" applyFont="1" applyFill="1" applyBorder="1" applyAlignment="1" applyProtection="1">
      <alignment horizontal="center" vertical="center"/>
      <protection locked="0"/>
    </xf>
    <xf numFmtId="1" fontId="24" fillId="6" borderId="5" xfId="0" applyNumberFormat="1" applyFont="1" applyFill="1" applyBorder="1" applyAlignment="1" applyProtection="1">
      <alignment horizontal="left" vertical="center"/>
      <protection locked="0"/>
    </xf>
    <xf numFmtId="1" fontId="24" fillId="6" borderId="3" xfId="0" applyNumberFormat="1" applyFont="1" applyFill="1" applyBorder="1" applyAlignment="1" applyProtection="1">
      <alignment horizontal="left" vertical="center"/>
      <protection locked="0"/>
    </xf>
    <xf numFmtId="46" fontId="25" fillId="5" borderId="5" xfId="0" applyNumberFormat="1" applyFont="1" applyFill="1" applyBorder="1" applyAlignment="1" applyProtection="1">
      <alignment horizontal="center" vertical="center"/>
      <protection locked="0"/>
    </xf>
    <xf numFmtId="1" fontId="25" fillId="5" borderId="5" xfId="0" applyNumberFormat="1" applyFont="1" applyFill="1" applyBorder="1" applyAlignment="1" applyProtection="1">
      <alignment horizontal="center" vertical="center"/>
      <protection locked="0"/>
    </xf>
    <xf numFmtId="1" fontId="25" fillId="5" borderId="3" xfId="0" applyNumberFormat="1" applyFont="1" applyFill="1" applyBorder="1" applyAlignment="1" applyProtection="1">
      <alignment horizontal="left" vertical="center"/>
      <protection locked="0"/>
    </xf>
    <xf numFmtId="0" fontId="56" fillId="7" borderId="3" xfId="0" applyFont="1" applyFill="1" applyBorder="1" applyAlignment="1">
      <alignment horizontal="center"/>
    </xf>
    <xf numFmtId="15" fontId="56" fillId="7" borderId="6" xfId="0" applyNumberFormat="1" applyFont="1" applyFill="1" applyBorder="1" applyAlignment="1">
      <alignment horizontal="left"/>
    </xf>
    <xf numFmtId="16" fontId="56" fillId="7" borderId="7" xfId="0" applyNumberFormat="1" applyFont="1" applyFill="1" applyBorder="1" applyAlignment="1">
      <alignment/>
    </xf>
    <xf numFmtId="15" fontId="56" fillId="7" borderId="8" xfId="0" applyNumberFormat="1" applyFont="1" applyFill="1" applyBorder="1" applyAlignment="1">
      <alignment horizontal="left"/>
    </xf>
    <xf numFmtId="15" fontId="56" fillId="7" borderId="9" xfId="0" applyNumberFormat="1" applyFont="1" applyFill="1" applyBorder="1" applyAlignment="1">
      <alignment horizontal="left"/>
    </xf>
    <xf numFmtId="2" fontId="56" fillId="6" borderId="5" xfId="0" applyNumberFormat="1" applyFont="1" applyFill="1" applyBorder="1" applyAlignment="1">
      <alignment horizontal="center"/>
    </xf>
    <xf numFmtId="2" fontId="56" fillId="6" borderId="5" xfId="0" applyNumberFormat="1" applyFont="1" applyFill="1" applyBorder="1" applyAlignment="1" applyProtection="1">
      <alignment horizontal="center"/>
      <protection/>
    </xf>
    <xf numFmtId="46" fontId="56" fillId="6" borderId="5" xfId="0" applyNumberFormat="1" applyFont="1" applyFill="1" applyBorder="1" applyAlignment="1" applyProtection="1">
      <alignment horizontal="center"/>
      <protection/>
    </xf>
    <xf numFmtId="2" fontId="45" fillId="5" borderId="5" xfId="0" applyNumberFormat="1" applyFont="1" applyFill="1" applyBorder="1" applyAlignment="1">
      <alignment horizontal="center"/>
    </xf>
    <xf numFmtId="2" fontId="45" fillId="5" borderId="5" xfId="0" applyNumberFormat="1" applyFont="1" applyFill="1" applyBorder="1" applyAlignment="1" applyProtection="1">
      <alignment horizontal="center"/>
      <protection/>
    </xf>
    <xf numFmtId="46" fontId="45" fillId="5" borderId="5" xfId="0" applyNumberFormat="1" applyFont="1" applyFill="1" applyBorder="1" applyAlignment="1">
      <alignment horizontal="center"/>
    </xf>
    <xf numFmtId="46" fontId="45" fillId="5" borderId="5" xfId="0" applyNumberFormat="1" applyFont="1" applyFill="1" applyBorder="1" applyAlignment="1" applyProtection="1">
      <alignment horizontal="center"/>
      <protection/>
    </xf>
    <xf numFmtId="46" fontId="59" fillId="7" borderId="5" xfId="0" applyNumberFormat="1" applyFont="1" applyFill="1" applyBorder="1" applyAlignment="1">
      <alignment horizontal="center"/>
    </xf>
    <xf numFmtId="2" fontId="57" fillId="6" borderId="5" xfId="0" applyNumberFormat="1" applyFont="1" applyFill="1" applyBorder="1" applyAlignment="1">
      <alignment horizontal="center" vertical="center"/>
    </xf>
    <xf numFmtId="2" fontId="55" fillId="5" borderId="5" xfId="0" applyNumberFormat="1" applyFont="1" applyFill="1" applyBorder="1" applyAlignment="1">
      <alignment horizontal="center" vertical="center"/>
    </xf>
    <xf numFmtId="46" fontId="55" fillId="5" borderId="5" xfId="0" applyNumberFormat="1" applyFont="1" applyFill="1" applyBorder="1" applyAlignment="1">
      <alignment horizontal="center" vertical="center"/>
    </xf>
    <xf numFmtId="46" fontId="57" fillId="6" borderId="5" xfId="0" applyNumberFormat="1" applyFont="1" applyFill="1" applyBorder="1" applyAlignment="1">
      <alignment horizontal="center" vertical="center"/>
    </xf>
    <xf numFmtId="46" fontId="61" fillId="7" borderId="5" xfId="0" applyNumberFormat="1" applyFont="1" applyFill="1" applyBorder="1" applyAlignment="1">
      <alignment horizontal="center" vertical="center"/>
    </xf>
    <xf numFmtId="2" fontId="47" fillId="4" borderId="0" xfId="0" applyNumberFormat="1" applyFont="1" applyFill="1" applyBorder="1" applyAlignment="1" applyProtection="1">
      <alignment/>
      <protection hidden="1"/>
    </xf>
    <xf numFmtId="2" fontId="48" fillId="4" borderId="0" xfId="0" applyNumberFormat="1" applyFont="1" applyFill="1" applyAlignment="1">
      <alignment/>
    </xf>
    <xf numFmtId="0" fontId="46" fillId="4" borderId="0" xfId="0" applyFont="1" applyFill="1" applyAlignment="1">
      <alignment/>
    </xf>
    <xf numFmtId="0" fontId="48" fillId="4" borderId="0" xfId="0" applyFont="1" applyFill="1" applyAlignment="1" applyProtection="1">
      <alignment horizontal="right"/>
      <protection hidden="1"/>
    </xf>
    <xf numFmtId="0" fontId="48" fillId="4" borderId="0" xfId="0" applyFont="1" applyFill="1" applyAlignment="1" applyProtection="1">
      <alignment/>
      <protection hidden="1"/>
    </xf>
    <xf numFmtId="2" fontId="49" fillId="4" borderId="0" xfId="0" applyNumberFormat="1" applyFont="1" applyFill="1" applyBorder="1" applyAlignment="1" applyProtection="1">
      <alignment/>
      <protection hidden="1"/>
    </xf>
    <xf numFmtId="0" fontId="48" fillId="4" borderId="0" xfId="0" applyFont="1" applyFill="1" applyAlignment="1">
      <alignment horizontal="right"/>
    </xf>
    <xf numFmtId="0" fontId="48" fillId="4" borderId="0" xfId="0" applyFont="1" applyFill="1" applyAlignment="1">
      <alignment/>
    </xf>
    <xf numFmtId="0" fontId="48" fillId="4" borderId="0" xfId="0" applyFont="1" applyFill="1" applyAlignment="1">
      <alignment horizontal="left"/>
    </xf>
    <xf numFmtId="0" fontId="46" fillId="4" borderId="0" xfId="0" applyFont="1" applyFill="1" applyAlignment="1">
      <alignment horizontal="center"/>
    </xf>
    <xf numFmtId="2" fontId="48" fillId="4" borderId="0" xfId="0" applyNumberFormat="1" applyFont="1" applyFill="1" applyAlignment="1">
      <alignment horizontal="center"/>
    </xf>
    <xf numFmtId="2" fontId="46" fillId="4" borderId="0" xfId="0" applyNumberFormat="1" applyFont="1" applyFill="1" applyAlignment="1">
      <alignment horizontal="center"/>
    </xf>
    <xf numFmtId="46" fontId="46" fillId="4" borderId="0" xfId="0" applyNumberFormat="1" applyFont="1" applyFill="1" applyAlignment="1">
      <alignment horizontal="center"/>
    </xf>
    <xf numFmtId="0" fontId="46" fillId="4" borderId="0" xfId="0" applyFont="1" applyFill="1" applyAlignment="1">
      <alignment horizontal="right"/>
    </xf>
    <xf numFmtId="0" fontId="46" fillId="4" borderId="0" xfId="0" applyFont="1" applyFill="1" applyAlignment="1">
      <alignment horizontal="left"/>
    </xf>
    <xf numFmtId="0" fontId="58" fillId="8" borderId="3" xfId="0" applyFont="1" applyFill="1" applyBorder="1" applyAlignment="1">
      <alignment horizontal="center" vertical="center"/>
    </xf>
    <xf numFmtId="0" fontId="46" fillId="4" borderId="0" xfId="0" applyFont="1" applyFill="1" applyAlignment="1">
      <alignment horizontal="center" vertical="center"/>
    </xf>
    <xf numFmtId="0" fontId="0" fillId="9" borderId="3" xfId="0" applyFill="1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181" fontId="62" fillId="10" borderId="3" xfId="0" applyNumberFormat="1" applyFont="1" applyFill="1" applyBorder="1" applyAlignment="1">
      <alignment horizontal="right"/>
    </xf>
    <xf numFmtId="181" fontId="62" fillId="10" borderId="3" xfId="0" applyNumberFormat="1" applyFont="1" applyFill="1" applyBorder="1" applyAlignment="1" applyProtection="1">
      <alignment horizontal="right"/>
      <protection locked="0"/>
    </xf>
    <xf numFmtId="1" fontId="0" fillId="2" borderId="3" xfId="0" applyNumberFormat="1" applyFill="1" applyBorder="1" applyAlignment="1" applyProtection="1">
      <alignment horizontal="right"/>
      <protection locked="0"/>
    </xf>
    <xf numFmtId="1" fontId="0" fillId="3" borderId="3" xfId="0" applyNumberFormat="1" applyFill="1" applyBorder="1" applyAlignment="1" applyProtection="1">
      <alignment horizontal="right"/>
      <protection locked="0"/>
    </xf>
    <xf numFmtId="1" fontId="24" fillId="6" borderId="3" xfId="0" applyNumberFormat="1" applyFont="1" applyFill="1" applyBorder="1" applyAlignment="1" applyProtection="1">
      <alignment horizontal="center" vertical="center"/>
      <protection locked="0"/>
    </xf>
    <xf numFmtId="1" fontId="25" fillId="5" borderId="3" xfId="0" applyNumberFormat="1" applyFont="1" applyFill="1" applyBorder="1" applyAlignment="1" applyProtection="1">
      <alignment horizontal="center" vertical="center"/>
      <protection locked="0"/>
    </xf>
    <xf numFmtId="0" fontId="26" fillId="8" borderId="0" xfId="0" applyNumberFormat="1" applyFont="1" applyFill="1" applyBorder="1" applyAlignment="1" applyProtection="1">
      <alignment horizontal="center" vertical="center" textRotation="255"/>
      <protection/>
    </xf>
    <xf numFmtId="0" fontId="27" fillId="4" borderId="0" xfId="0" applyNumberFormat="1" applyFont="1" applyFill="1" applyBorder="1" applyAlignment="1" applyProtection="1">
      <alignment/>
      <protection/>
    </xf>
    <xf numFmtId="1" fontId="54" fillId="8" borderId="3" xfId="0" applyNumberFormat="1" applyFont="1" applyFill="1" applyBorder="1" applyAlignment="1" applyProtection="1">
      <alignment horizontal="center" vertical="center"/>
      <protection/>
    </xf>
    <xf numFmtId="2" fontId="54" fillId="8" borderId="3" xfId="0" applyNumberFormat="1" applyFont="1" applyFill="1" applyBorder="1" applyAlignment="1" applyProtection="1">
      <alignment horizontal="center" vertical="center"/>
      <protection/>
    </xf>
    <xf numFmtId="46" fontId="54" fillId="8" borderId="3" xfId="0" applyNumberFormat="1" applyFont="1" applyFill="1" applyBorder="1" applyAlignment="1" applyProtection="1">
      <alignment horizontal="center" vertical="center"/>
      <protection/>
    </xf>
    <xf numFmtId="181" fontId="54" fillId="8" borderId="3" xfId="0" applyNumberFormat="1" applyFont="1" applyFill="1" applyBorder="1" applyAlignment="1" applyProtection="1">
      <alignment horizontal="center"/>
      <protection/>
    </xf>
    <xf numFmtId="1" fontId="54" fillId="8" borderId="3" xfId="0" applyNumberFormat="1" applyFont="1" applyFill="1" applyBorder="1" applyAlignment="1" applyProtection="1">
      <alignment horizontal="center"/>
      <protection/>
    </xf>
    <xf numFmtId="0" fontId="54" fillId="8" borderId="3" xfId="0" applyNumberFormat="1" applyFont="1" applyFill="1" applyBorder="1" applyAlignment="1" applyProtection="1">
      <alignment horizontal="center"/>
      <protection/>
    </xf>
    <xf numFmtId="46" fontId="54" fillId="8" borderId="3" xfId="0" applyNumberFormat="1" applyFont="1" applyFill="1" applyBorder="1" applyAlignment="1" applyProtection="1">
      <alignment horizontal="center"/>
      <protection/>
    </xf>
    <xf numFmtId="0" fontId="23" fillId="11" borderId="10" xfId="0" applyFont="1" applyFill="1" applyBorder="1" applyAlignment="1" applyProtection="1">
      <alignment horizontal="center"/>
      <protection/>
    </xf>
    <xf numFmtId="15" fontId="50" fillId="6" borderId="5" xfId="0" applyNumberFormat="1" applyFont="1" applyFill="1" applyBorder="1" applyAlignment="1" applyProtection="1">
      <alignment horizontal="left" vertical="center"/>
      <protection/>
    </xf>
    <xf numFmtId="15" fontId="50" fillId="6" borderId="11" xfId="0" applyNumberFormat="1" applyFont="1" applyFill="1" applyBorder="1" applyAlignment="1" applyProtection="1">
      <alignment horizontal="center" vertical="center"/>
      <protection/>
    </xf>
    <xf numFmtId="0" fontId="29" fillId="4" borderId="12" xfId="0" applyNumberFormat="1" applyFont="1" applyFill="1" applyBorder="1" applyAlignment="1" applyProtection="1">
      <alignment horizontal="center" vertical="center"/>
      <protection/>
    </xf>
    <xf numFmtId="1" fontId="25" fillId="4" borderId="12" xfId="0" applyNumberFormat="1" applyFont="1" applyFill="1" applyBorder="1" applyAlignment="1" applyProtection="1">
      <alignment horizontal="center" vertical="center"/>
      <protection/>
    </xf>
    <xf numFmtId="2" fontId="24" fillId="6" borderId="5" xfId="0" applyNumberFormat="1" applyFont="1" applyFill="1" applyBorder="1" applyAlignment="1" applyProtection="1">
      <alignment horizontal="center" vertical="center"/>
      <protection/>
    </xf>
    <xf numFmtId="181" fontId="24" fillId="6" borderId="3" xfId="0" applyNumberFormat="1" applyFont="1" applyFill="1" applyBorder="1" applyAlignment="1" applyProtection="1">
      <alignment horizontal="center" vertical="center"/>
      <protection/>
    </xf>
    <xf numFmtId="0" fontId="24" fillId="6" borderId="3" xfId="0" applyNumberFormat="1" applyFont="1" applyFill="1" applyBorder="1" applyAlignment="1" applyProtection="1">
      <alignment horizontal="left" vertical="center"/>
      <protection/>
    </xf>
    <xf numFmtId="0" fontId="28" fillId="4" borderId="0" xfId="0" applyNumberFormat="1" applyFont="1" applyFill="1" applyBorder="1" applyAlignment="1" applyProtection="1">
      <alignment horizontal="center" vertical="center"/>
      <protection/>
    </xf>
    <xf numFmtId="0" fontId="27" fillId="4" borderId="0" xfId="0" applyNumberFormat="1" applyFont="1" applyFill="1" applyBorder="1" applyAlignment="1" applyProtection="1">
      <alignment horizontal="center" vertical="center"/>
      <protection/>
    </xf>
    <xf numFmtId="15" fontId="25" fillId="4" borderId="12" xfId="0" applyNumberFormat="1" applyFont="1" applyFill="1" applyBorder="1" applyAlignment="1" applyProtection="1">
      <alignment vertical="center"/>
      <protection/>
    </xf>
    <xf numFmtId="2" fontId="24" fillId="6" borderId="3" xfId="0" applyNumberFormat="1" applyFont="1" applyFill="1" applyBorder="1" applyAlignment="1" applyProtection="1">
      <alignment horizontal="center" vertical="center"/>
      <protection/>
    </xf>
    <xf numFmtId="2" fontId="25" fillId="5" borderId="3" xfId="0" applyNumberFormat="1" applyFont="1" applyFill="1" applyBorder="1" applyAlignment="1" applyProtection="1">
      <alignment horizontal="center" vertical="center"/>
      <protection/>
    </xf>
    <xf numFmtId="47" fontId="25" fillId="5" borderId="3" xfId="0" applyNumberFormat="1" applyFont="1" applyFill="1" applyBorder="1" applyAlignment="1" applyProtection="1">
      <alignment horizontal="center" vertical="center"/>
      <protection/>
    </xf>
    <xf numFmtId="2" fontId="24" fillId="8" borderId="8" xfId="0" applyNumberFormat="1" applyFont="1" applyFill="1" applyBorder="1" applyAlignment="1" applyProtection="1">
      <alignment horizontal="center" vertical="center"/>
      <protection/>
    </xf>
    <xf numFmtId="2" fontId="25" fillId="5" borderId="5" xfId="0" applyNumberFormat="1" applyFont="1" applyFill="1" applyBorder="1" applyAlignment="1" applyProtection="1">
      <alignment horizontal="center" vertical="center"/>
      <protection/>
    </xf>
    <xf numFmtId="47" fontId="24" fillId="6" borderId="3" xfId="0" applyNumberFormat="1" applyFont="1" applyFill="1" applyBorder="1" applyAlignment="1" applyProtection="1">
      <alignment horizontal="center" vertical="center"/>
      <protection/>
    </xf>
    <xf numFmtId="0" fontId="24" fillId="4" borderId="0" xfId="0" applyFont="1" applyFill="1" applyBorder="1" applyAlignment="1" applyProtection="1">
      <alignment horizontal="center" vertical="center"/>
      <protection/>
    </xf>
    <xf numFmtId="0" fontId="23" fillId="4" borderId="0" xfId="0" applyNumberFormat="1" applyFont="1" applyFill="1" applyBorder="1" applyAlignment="1" applyProtection="1">
      <alignment horizontal="center" vertical="center"/>
      <protection/>
    </xf>
    <xf numFmtId="0" fontId="29" fillId="4" borderId="0" xfId="0" applyFont="1" applyFill="1" applyBorder="1" applyAlignment="1" applyProtection="1">
      <alignment horizontal="center" vertical="center"/>
      <protection/>
    </xf>
    <xf numFmtId="0" fontId="24" fillId="4" borderId="12" xfId="0" applyNumberFormat="1" applyFont="1" applyFill="1" applyBorder="1" applyAlignment="1" applyProtection="1">
      <alignment horizontal="center" vertical="center"/>
      <protection/>
    </xf>
    <xf numFmtId="0" fontId="25" fillId="4" borderId="12" xfId="0" applyNumberFormat="1" applyFont="1" applyFill="1" applyBorder="1" applyAlignment="1" applyProtection="1">
      <alignment horizontal="center" vertical="center"/>
      <protection/>
    </xf>
    <xf numFmtId="0" fontId="24" fillId="4" borderId="0" xfId="0" applyFont="1" applyFill="1" applyAlignment="1" applyProtection="1">
      <alignment/>
      <protection/>
    </xf>
    <xf numFmtId="0" fontId="25" fillId="4" borderId="5" xfId="0" applyNumberFormat="1" applyFont="1" applyFill="1" applyBorder="1" applyAlignment="1" applyProtection="1">
      <alignment horizontal="center" vertical="center"/>
      <protection/>
    </xf>
    <xf numFmtId="0" fontId="50" fillId="4" borderId="0" xfId="0" applyFont="1" applyFill="1" applyAlignment="1" applyProtection="1">
      <alignment horizontal="left"/>
      <protection/>
    </xf>
    <xf numFmtId="0" fontId="50" fillId="4" borderId="0" xfId="0" applyFont="1" applyFill="1" applyAlignment="1" applyProtection="1">
      <alignment horizontal="center"/>
      <protection/>
    </xf>
    <xf numFmtId="0" fontId="24" fillId="4" borderId="0" xfId="0" applyNumberFormat="1" applyFont="1" applyFill="1" applyAlignment="1" applyProtection="1">
      <alignment horizontal="center"/>
      <protection/>
    </xf>
    <xf numFmtId="2" fontId="25" fillId="4" borderId="0" xfId="0" applyNumberFormat="1" applyFont="1" applyFill="1" applyAlignment="1" applyProtection="1">
      <alignment horizontal="center"/>
      <protection/>
    </xf>
    <xf numFmtId="46" fontId="24" fillId="4" borderId="0" xfId="0" applyNumberFormat="1" applyFont="1" applyFill="1" applyAlignment="1" applyProtection="1">
      <alignment/>
      <protection/>
    </xf>
    <xf numFmtId="1" fontId="24" fillId="4" borderId="0" xfId="0" applyNumberFormat="1" applyFont="1" applyFill="1" applyAlignment="1" applyProtection="1">
      <alignment/>
      <protection/>
    </xf>
    <xf numFmtId="1" fontId="24" fillId="4" borderId="0" xfId="0" applyNumberFormat="1" applyFont="1" applyFill="1" applyAlignment="1" applyProtection="1">
      <alignment horizontal="center"/>
      <protection/>
    </xf>
    <xf numFmtId="1" fontId="24" fillId="4" borderId="0" xfId="0" applyNumberFormat="1" applyFont="1" applyFill="1" applyAlignment="1" applyProtection="1">
      <alignment horizontal="left"/>
      <protection/>
    </xf>
    <xf numFmtId="2" fontId="24" fillId="4" borderId="0" xfId="0" applyNumberFormat="1" applyFont="1" applyFill="1" applyAlignment="1" applyProtection="1">
      <alignment horizontal="center"/>
      <protection/>
    </xf>
    <xf numFmtId="46" fontId="24" fillId="4" borderId="0" xfId="0" applyNumberFormat="1" applyFont="1" applyFill="1" applyAlignment="1" applyProtection="1">
      <alignment horizontal="center"/>
      <protection/>
    </xf>
    <xf numFmtId="0" fontId="24" fillId="4" borderId="0" xfId="0" applyFont="1" applyFill="1" applyAlignment="1" applyProtection="1">
      <alignment horizontal="center"/>
      <protection/>
    </xf>
    <xf numFmtId="181" fontId="24" fillId="4" borderId="0" xfId="0" applyNumberFormat="1" applyFont="1" applyFill="1" applyAlignment="1" applyProtection="1">
      <alignment horizontal="center"/>
      <protection/>
    </xf>
    <xf numFmtId="0" fontId="24" fillId="4" borderId="0" xfId="0" applyNumberFormat="1" applyFont="1" applyFill="1" applyAlignment="1" applyProtection="1">
      <alignment horizontal="left"/>
      <protection/>
    </xf>
    <xf numFmtId="181" fontId="24" fillId="6" borderId="3" xfId="0" applyNumberFormat="1" applyFont="1" applyFill="1" applyBorder="1" applyAlignment="1" applyProtection="1">
      <alignment horizontal="center" vertical="center"/>
      <protection locked="0"/>
    </xf>
    <xf numFmtId="0" fontId="24" fillId="6" borderId="3" xfId="0" applyNumberFormat="1" applyFont="1" applyFill="1" applyBorder="1" applyAlignment="1" applyProtection="1">
      <alignment horizontal="left" vertical="center"/>
      <protection locked="0"/>
    </xf>
    <xf numFmtId="181" fontId="25" fillId="5" borderId="3" xfId="0" applyNumberFormat="1" applyFont="1" applyFill="1" applyBorder="1" applyAlignment="1" applyProtection="1">
      <alignment horizontal="center" vertical="center"/>
      <protection locked="0"/>
    </xf>
    <xf numFmtId="0" fontId="25" fillId="5" borderId="3" xfId="0" applyNumberFormat="1" applyFont="1" applyFill="1" applyBorder="1" applyAlignment="1" applyProtection="1">
      <alignment horizontal="left" vertical="center"/>
      <protection locked="0"/>
    </xf>
    <xf numFmtId="46" fontId="24" fillId="6" borderId="8" xfId="0" applyNumberFormat="1" applyFont="1" applyFill="1" applyBorder="1" applyAlignment="1" applyProtection="1">
      <alignment horizontal="left" vertical="center"/>
      <protection locked="0"/>
    </xf>
    <xf numFmtId="46" fontId="24" fillId="6" borderId="3" xfId="0" applyNumberFormat="1" applyFont="1" applyFill="1" applyBorder="1" applyAlignment="1" applyProtection="1">
      <alignment horizontal="left" vertical="center"/>
      <protection locked="0"/>
    </xf>
    <xf numFmtId="46" fontId="25" fillId="5" borderId="3" xfId="0" applyNumberFormat="1" applyFont="1" applyFill="1" applyBorder="1" applyAlignment="1" applyProtection="1">
      <alignment horizontal="left" vertical="center"/>
      <protection locked="0"/>
    </xf>
    <xf numFmtId="46" fontId="24" fillId="6" borderId="3" xfId="0" applyNumberFormat="1" applyFont="1" applyFill="1" applyBorder="1" applyAlignment="1" applyProtection="1">
      <alignment vertical="center"/>
      <protection locked="0"/>
    </xf>
    <xf numFmtId="46" fontId="25" fillId="5" borderId="3" xfId="0" applyNumberFormat="1" applyFont="1" applyFill="1" applyBorder="1" applyAlignment="1" applyProtection="1">
      <alignment vertical="center"/>
      <protection locked="0"/>
    </xf>
    <xf numFmtId="46" fontId="24" fillId="6" borderId="3" xfId="0" applyNumberFormat="1" applyFont="1" applyFill="1" applyBorder="1" applyAlignment="1" applyProtection="1">
      <alignment vertical="center"/>
      <protection/>
    </xf>
    <xf numFmtId="2" fontId="24" fillId="6" borderId="5" xfId="0" applyNumberFormat="1" applyFont="1" applyFill="1" applyBorder="1" applyAlignment="1" applyProtection="1">
      <alignment horizontal="center" vertical="center"/>
      <protection locked="0"/>
    </xf>
    <xf numFmtId="47" fontId="24" fillId="6" borderId="5" xfId="0" applyNumberFormat="1" applyFont="1" applyFill="1" applyBorder="1" applyAlignment="1" applyProtection="1">
      <alignment horizontal="center" vertical="center"/>
      <protection/>
    </xf>
    <xf numFmtId="1" fontId="24" fillId="4" borderId="12" xfId="0" applyNumberFormat="1" applyFont="1" applyFill="1" applyBorder="1" applyAlignment="1" applyProtection="1">
      <alignment horizontal="center" vertical="center"/>
      <protection/>
    </xf>
    <xf numFmtId="15" fontId="24" fillId="4" borderId="13" xfId="0" applyNumberFormat="1" applyFont="1" applyFill="1" applyBorder="1" applyAlignment="1" applyProtection="1">
      <alignment vertical="center"/>
      <protection/>
    </xf>
    <xf numFmtId="15" fontId="24" fillId="4" borderId="12" xfId="0" applyNumberFormat="1" applyFont="1" applyFill="1" applyBorder="1" applyAlignment="1" applyProtection="1">
      <alignment vertical="center"/>
      <protection/>
    </xf>
    <xf numFmtId="1" fontId="24" fillId="4" borderId="5" xfId="0" applyNumberFormat="1" applyFont="1" applyFill="1" applyBorder="1" applyAlignment="1" applyProtection="1">
      <alignment horizontal="center" vertical="center"/>
      <protection/>
    </xf>
    <xf numFmtId="15" fontId="24" fillId="4" borderId="5" xfId="0" applyNumberFormat="1" applyFont="1" applyFill="1" applyBorder="1" applyAlignment="1" applyProtection="1">
      <alignment vertical="center"/>
      <protection/>
    </xf>
    <xf numFmtId="2" fontId="25" fillId="5" borderId="4" xfId="0" applyNumberFormat="1" applyFont="1" applyFill="1" applyBorder="1" applyAlignment="1" applyProtection="1">
      <alignment horizontal="center" vertical="center"/>
      <protection locked="0"/>
    </xf>
    <xf numFmtId="46" fontId="25" fillId="5" borderId="8" xfId="0" applyNumberFormat="1" applyFont="1" applyFill="1" applyBorder="1" applyAlignment="1" applyProtection="1">
      <alignment horizontal="left" vertical="center"/>
      <protection locked="0"/>
    </xf>
    <xf numFmtId="0" fontId="52" fillId="4" borderId="3" xfId="0" applyNumberFormat="1" applyFont="1" applyFill="1" applyBorder="1" applyAlignment="1" applyProtection="1">
      <alignment horizontal="center" vertical="center"/>
      <protection/>
    </xf>
    <xf numFmtId="0" fontId="44" fillId="7" borderId="14" xfId="0" applyNumberFormat="1" applyFont="1" applyFill="1" applyBorder="1" applyAlignment="1" applyProtection="1">
      <alignment horizontal="center" vertical="center"/>
      <protection/>
    </xf>
    <xf numFmtId="0" fontId="53" fillId="7" borderId="14" xfId="0" applyNumberFormat="1" applyFont="1" applyFill="1" applyBorder="1" applyAlignment="1" applyProtection="1">
      <alignment horizontal="center" vertical="center"/>
      <protection/>
    </xf>
    <xf numFmtId="0" fontId="44" fillId="7" borderId="0" xfId="0" applyNumberFormat="1" applyFont="1" applyFill="1" applyBorder="1" applyAlignment="1" applyProtection="1">
      <alignment horizontal="center" vertical="center"/>
      <protection/>
    </xf>
    <xf numFmtId="0" fontId="50" fillId="4" borderId="0" xfId="0" applyNumberFormat="1" applyFont="1" applyFill="1" applyBorder="1" applyAlignment="1" applyProtection="1">
      <alignment horizontal="center" vertical="center"/>
      <protection/>
    </xf>
    <xf numFmtId="0" fontId="51" fillId="4" borderId="3" xfId="0" applyNumberFormat="1" applyFont="1" applyFill="1" applyBorder="1" applyAlignment="1" applyProtection="1">
      <alignment horizontal="center" vertical="center"/>
      <protection/>
    </xf>
    <xf numFmtId="1" fontId="51" fillId="4" borderId="3" xfId="0" applyNumberFormat="1" applyFont="1" applyFill="1" applyBorder="1" applyAlignment="1" applyProtection="1">
      <alignment horizontal="center" vertical="center"/>
      <protection/>
    </xf>
    <xf numFmtId="1" fontId="51" fillId="4" borderId="8" xfId="0" applyNumberFormat="1" applyFont="1" applyFill="1" applyBorder="1" applyAlignment="1" applyProtection="1">
      <alignment horizontal="center" vertical="center"/>
      <protection/>
    </xf>
    <xf numFmtId="0" fontId="44" fillId="7" borderId="3" xfId="0" applyNumberFormat="1" applyFont="1" applyFill="1" applyBorder="1" applyAlignment="1" applyProtection="1">
      <alignment horizontal="center" vertical="center"/>
      <protection/>
    </xf>
    <xf numFmtId="0" fontId="44" fillId="7" borderId="13" xfId="0" applyNumberFormat="1" applyFont="1" applyFill="1" applyBorder="1" applyAlignment="1" applyProtection="1">
      <alignment horizontal="center" vertical="center"/>
      <protection/>
    </xf>
    <xf numFmtId="0" fontId="45" fillId="12" borderId="6" xfId="0" applyFont="1" applyFill="1" applyBorder="1" applyAlignment="1">
      <alignment horizontal="center"/>
    </xf>
    <xf numFmtId="0" fontId="45" fillId="12" borderId="7" xfId="0" applyFont="1" applyFill="1" applyBorder="1" applyAlignment="1">
      <alignment horizontal="center"/>
    </xf>
    <xf numFmtId="49" fontId="57" fillId="7" borderId="6" xfId="0" applyNumberFormat="1" applyFont="1" applyFill="1" applyBorder="1" applyAlignment="1">
      <alignment horizontal="center"/>
    </xf>
    <xf numFmtId="49" fontId="57" fillId="7" borderId="7" xfId="0" applyNumberFormat="1" applyFont="1" applyFill="1" applyBorder="1" applyAlignment="1">
      <alignment horizontal="center"/>
    </xf>
    <xf numFmtId="49" fontId="57" fillId="7" borderId="8" xfId="0" applyNumberFormat="1" applyFont="1" applyFill="1" applyBorder="1" applyAlignment="1">
      <alignment horizontal="center"/>
    </xf>
    <xf numFmtId="0" fontId="58" fillId="8" borderId="15" xfId="0" applyFont="1" applyFill="1" applyBorder="1" applyAlignment="1">
      <alignment horizontal="center" vertical="center"/>
    </xf>
    <xf numFmtId="0" fontId="58" fillId="8" borderId="16" xfId="0" applyFont="1" applyFill="1" applyBorder="1" applyAlignment="1">
      <alignment horizontal="center" vertical="center"/>
    </xf>
    <xf numFmtId="49" fontId="60" fillId="7" borderId="6" xfId="0" applyNumberFormat="1" applyFont="1" applyFill="1" applyBorder="1" applyAlignment="1">
      <alignment horizontal="center" vertical="center"/>
    </xf>
    <xf numFmtId="49" fontId="60" fillId="7" borderId="7" xfId="0" applyNumberFormat="1" applyFont="1" applyFill="1" applyBorder="1" applyAlignment="1">
      <alignment horizontal="center" vertical="center"/>
    </xf>
    <xf numFmtId="49" fontId="60" fillId="7" borderId="8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chartsheet" Target="chartsheets/sheet3.xml" /><Relationship Id="rId7" Type="http://schemas.openxmlformats.org/officeDocument/2006/relationships/chartsheet" Target="chartsheets/sheet4.xml" /><Relationship Id="rId8" Type="http://schemas.openxmlformats.org/officeDocument/2006/relationships/chartsheet" Target="chartsheets/sheet5.xml" /><Relationship Id="rId9" Type="http://schemas.openxmlformats.org/officeDocument/2006/relationships/chartsheet" Target="chartsheets/sheet6.xml" /><Relationship Id="rId10" Type="http://schemas.openxmlformats.org/officeDocument/2006/relationships/chartsheet" Target="chartsheets/sheet7.xml" /><Relationship Id="rId11" Type="http://schemas.openxmlformats.org/officeDocument/2006/relationships/chartsheet" Target="chartsheets/sheet8.xml" /><Relationship Id="rId12" Type="http://schemas.openxmlformats.org/officeDocument/2006/relationships/chartsheet" Target="chartsheets/sheet9.xml" /><Relationship Id="rId13" Type="http://schemas.openxmlformats.org/officeDocument/2006/relationships/chartsheet" Target="chartsheets/sheet10.xml" /><Relationship Id="rId14" Type="http://schemas.openxmlformats.org/officeDocument/2006/relationships/chartsheet" Target="chartsheets/sheet11.xml" /><Relationship Id="rId15" Type="http://schemas.openxmlformats.org/officeDocument/2006/relationships/chartsheet" Target="chartsheets/sheet12.xml" /><Relationship Id="rId16" Type="http://schemas.openxmlformats.org/officeDocument/2006/relationships/chartsheet" Target="chartsheets/sheet13.xml" /><Relationship Id="rId17" Type="http://schemas.openxmlformats.org/officeDocument/2006/relationships/chartsheet" Target="chartsheets/sheet14.xml" /><Relationship Id="rId18" Type="http://schemas.openxmlformats.org/officeDocument/2006/relationships/chartsheet" Target="chartsheets/sheet15.xml" /><Relationship Id="rId19" Type="http://schemas.openxmlformats.org/officeDocument/2006/relationships/chartsheet" Target="chartsheets/sheet16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075"/>
          <c:h val="1"/>
        </c:manualLayout>
      </c:layout>
      <c:lineChart>
        <c:grouping val="standard"/>
        <c:varyColors val="0"/>
        <c:ser>
          <c:idx val="0"/>
          <c:order val="0"/>
          <c:tx>
            <c:v>Poids 2005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CC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Entraînement!$A$3:$A$363</c:f>
              <c:strCache>
                <c:ptCount val="361"/>
                <c:pt idx="0">
                  <c:v>40544</c:v>
                </c:pt>
                <c:pt idx="1">
                  <c:v>40545</c:v>
                </c:pt>
                <c:pt idx="2">
                  <c:v>40546</c:v>
                </c:pt>
                <c:pt idx="3">
                  <c:v>40547</c:v>
                </c:pt>
                <c:pt idx="4">
                  <c:v>40548</c:v>
                </c:pt>
                <c:pt idx="5">
                  <c:v>40549</c:v>
                </c:pt>
                <c:pt idx="6">
                  <c:v>40550</c:v>
                </c:pt>
                <c:pt idx="7">
                  <c:v>40551</c:v>
                </c:pt>
                <c:pt idx="8">
                  <c:v>40552</c:v>
                </c:pt>
                <c:pt idx="9">
                  <c:v>40553</c:v>
                </c:pt>
                <c:pt idx="10">
                  <c:v>40554</c:v>
                </c:pt>
                <c:pt idx="11">
                  <c:v>40555</c:v>
                </c:pt>
                <c:pt idx="12">
                  <c:v>40556</c:v>
                </c:pt>
                <c:pt idx="13">
                  <c:v>40557</c:v>
                </c:pt>
                <c:pt idx="14">
                  <c:v>40558</c:v>
                </c:pt>
                <c:pt idx="15">
                  <c:v>40559</c:v>
                </c:pt>
                <c:pt idx="16">
                  <c:v>40560</c:v>
                </c:pt>
                <c:pt idx="17">
                  <c:v>40561</c:v>
                </c:pt>
                <c:pt idx="18">
                  <c:v>40562</c:v>
                </c:pt>
                <c:pt idx="19">
                  <c:v>40563</c:v>
                </c:pt>
                <c:pt idx="20">
                  <c:v>40564</c:v>
                </c:pt>
                <c:pt idx="21">
                  <c:v>40565</c:v>
                </c:pt>
                <c:pt idx="22">
                  <c:v>40566</c:v>
                </c:pt>
                <c:pt idx="23">
                  <c:v>40567</c:v>
                </c:pt>
                <c:pt idx="24">
                  <c:v>40568</c:v>
                </c:pt>
                <c:pt idx="25">
                  <c:v>40569</c:v>
                </c:pt>
                <c:pt idx="26">
                  <c:v>40570</c:v>
                </c:pt>
                <c:pt idx="27">
                  <c:v>40571</c:v>
                </c:pt>
                <c:pt idx="28">
                  <c:v>40572</c:v>
                </c:pt>
                <c:pt idx="29">
                  <c:v>40573</c:v>
                </c:pt>
                <c:pt idx="30">
                  <c:v>40574</c:v>
                </c:pt>
                <c:pt idx="31">
                  <c:v>40575</c:v>
                </c:pt>
                <c:pt idx="32">
                  <c:v>40576</c:v>
                </c:pt>
                <c:pt idx="33">
                  <c:v>40577</c:v>
                </c:pt>
                <c:pt idx="34">
                  <c:v>40578</c:v>
                </c:pt>
                <c:pt idx="35">
                  <c:v>40579</c:v>
                </c:pt>
                <c:pt idx="36">
                  <c:v>40580</c:v>
                </c:pt>
                <c:pt idx="37">
                  <c:v>40581</c:v>
                </c:pt>
                <c:pt idx="38">
                  <c:v>40582</c:v>
                </c:pt>
                <c:pt idx="39">
                  <c:v>40583</c:v>
                </c:pt>
                <c:pt idx="40">
                  <c:v>40584</c:v>
                </c:pt>
                <c:pt idx="41">
                  <c:v>40585</c:v>
                </c:pt>
                <c:pt idx="42">
                  <c:v>40586</c:v>
                </c:pt>
                <c:pt idx="43">
                  <c:v>40587</c:v>
                </c:pt>
                <c:pt idx="44">
                  <c:v>40588</c:v>
                </c:pt>
                <c:pt idx="45">
                  <c:v>40589</c:v>
                </c:pt>
                <c:pt idx="46">
                  <c:v>40590</c:v>
                </c:pt>
                <c:pt idx="47">
                  <c:v>40591</c:v>
                </c:pt>
                <c:pt idx="48">
                  <c:v>40592</c:v>
                </c:pt>
                <c:pt idx="49">
                  <c:v>40593</c:v>
                </c:pt>
                <c:pt idx="50">
                  <c:v>40594</c:v>
                </c:pt>
                <c:pt idx="51">
                  <c:v>40595</c:v>
                </c:pt>
                <c:pt idx="52">
                  <c:v>40596</c:v>
                </c:pt>
                <c:pt idx="53">
                  <c:v>40597</c:v>
                </c:pt>
                <c:pt idx="54">
                  <c:v>40598</c:v>
                </c:pt>
                <c:pt idx="55">
                  <c:v>40599</c:v>
                </c:pt>
                <c:pt idx="56">
                  <c:v>40600</c:v>
                </c:pt>
                <c:pt idx="57">
                  <c:v>40601</c:v>
                </c:pt>
                <c:pt idx="58">
                  <c:v>40602</c:v>
                </c:pt>
                <c:pt idx="59">
                  <c:v>40603</c:v>
                </c:pt>
                <c:pt idx="60">
                  <c:v>40604</c:v>
                </c:pt>
                <c:pt idx="61">
                  <c:v>40605</c:v>
                </c:pt>
                <c:pt idx="62">
                  <c:v>40606</c:v>
                </c:pt>
                <c:pt idx="63">
                  <c:v>40607</c:v>
                </c:pt>
                <c:pt idx="64">
                  <c:v>40608</c:v>
                </c:pt>
                <c:pt idx="65">
                  <c:v>40609</c:v>
                </c:pt>
                <c:pt idx="66">
                  <c:v>40610</c:v>
                </c:pt>
                <c:pt idx="67">
                  <c:v>40611</c:v>
                </c:pt>
                <c:pt idx="68">
                  <c:v>40612</c:v>
                </c:pt>
                <c:pt idx="69">
                  <c:v>40613</c:v>
                </c:pt>
                <c:pt idx="70">
                  <c:v>40614</c:v>
                </c:pt>
                <c:pt idx="71">
                  <c:v>40615</c:v>
                </c:pt>
                <c:pt idx="72">
                  <c:v>40616</c:v>
                </c:pt>
                <c:pt idx="73">
                  <c:v>40617</c:v>
                </c:pt>
                <c:pt idx="74">
                  <c:v>40618</c:v>
                </c:pt>
                <c:pt idx="75">
                  <c:v>40619</c:v>
                </c:pt>
                <c:pt idx="76">
                  <c:v>40620</c:v>
                </c:pt>
                <c:pt idx="77">
                  <c:v>40621</c:v>
                </c:pt>
                <c:pt idx="78">
                  <c:v>40622</c:v>
                </c:pt>
                <c:pt idx="79">
                  <c:v>40623</c:v>
                </c:pt>
                <c:pt idx="80">
                  <c:v>40624</c:v>
                </c:pt>
                <c:pt idx="81">
                  <c:v>40625</c:v>
                </c:pt>
                <c:pt idx="82">
                  <c:v>40626</c:v>
                </c:pt>
                <c:pt idx="83">
                  <c:v>40627</c:v>
                </c:pt>
                <c:pt idx="84">
                  <c:v>40628</c:v>
                </c:pt>
                <c:pt idx="85">
                  <c:v>40629</c:v>
                </c:pt>
                <c:pt idx="86">
                  <c:v>40630</c:v>
                </c:pt>
                <c:pt idx="87">
                  <c:v>40631</c:v>
                </c:pt>
                <c:pt idx="88">
                  <c:v>40632</c:v>
                </c:pt>
                <c:pt idx="89">
                  <c:v>40633</c:v>
                </c:pt>
                <c:pt idx="90">
                  <c:v>40634</c:v>
                </c:pt>
                <c:pt idx="91">
                  <c:v>40635</c:v>
                </c:pt>
                <c:pt idx="92">
                  <c:v>40636</c:v>
                </c:pt>
                <c:pt idx="93">
                  <c:v>40637</c:v>
                </c:pt>
                <c:pt idx="94">
                  <c:v>40638</c:v>
                </c:pt>
                <c:pt idx="95">
                  <c:v>40639</c:v>
                </c:pt>
                <c:pt idx="96">
                  <c:v>40640</c:v>
                </c:pt>
                <c:pt idx="97">
                  <c:v>40641</c:v>
                </c:pt>
                <c:pt idx="98">
                  <c:v>40642</c:v>
                </c:pt>
                <c:pt idx="99">
                  <c:v>40643</c:v>
                </c:pt>
                <c:pt idx="100">
                  <c:v>40644</c:v>
                </c:pt>
                <c:pt idx="101">
                  <c:v>40645</c:v>
                </c:pt>
                <c:pt idx="102">
                  <c:v>40646</c:v>
                </c:pt>
                <c:pt idx="103">
                  <c:v>40647</c:v>
                </c:pt>
                <c:pt idx="104">
                  <c:v>40648</c:v>
                </c:pt>
                <c:pt idx="105">
                  <c:v>40649</c:v>
                </c:pt>
                <c:pt idx="106">
                  <c:v>40650</c:v>
                </c:pt>
                <c:pt idx="107">
                  <c:v>40651</c:v>
                </c:pt>
                <c:pt idx="108">
                  <c:v>40652</c:v>
                </c:pt>
                <c:pt idx="109">
                  <c:v>40653</c:v>
                </c:pt>
                <c:pt idx="110">
                  <c:v>40654</c:v>
                </c:pt>
                <c:pt idx="111">
                  <c:v>40655</c:v>
                </c:pt>
                <c:pt idx="112">
                  <c:v>40656</c:v>
                </c:pt>
                <c:pt idx="113">
                  <c:v>40657</c:v>
                </c:pt>
                <c:pt idx="114">
                  <c:v>40658</c:v>
                </c:pt>
                <c:pt idx="115">
                  <c:v>40659</c:v>
                </c:pt>
                <c:pt idx="116">
                  <c:v>40660</c:v>
                </c:pt>
                <c:pt idx="117">
                  <c:v>40661</c:v>
                </c:pt>
                <c:pt idx="118">
                  <c:v>40662</c:v>
                </c:pt>
                <c:pt idx="119">
                  <c:v>40663</c:v>
                </c:pt>
                <c:pt idx="120">
                  <c:v>40664</c:v>
                </c:pt>
                <c:pt idx="121">
                  <c:v>40665</c:v>
                </c:pt>
                <c:pt idx="122">
                  <c:v>40666</c:v>
                </c:pt>
                <c:pt idx="123">
                  <c:v>40667</c:v>
                </c:pt>
                <c:pt idx="124">
                  <c:v>40668</c:v>
                </c:pt>
                <c:pt idx="125">
                  <c:v>40669</c:v>
                </c:pt>
                <c:pt idx="126">
                  <c:v>40670</c:v>
                </c:pt>
                <c:pt idx="127">
                  <c:v>40671</c:v>
                </c:pt>
                <c:pt idx="128">
                  <c:v>40672</c:v>
                </c:pt>
                <c:pt idx="129">
                  <c:v>40673</c:v>
                </c:pt>
                <c:pt idx="130">
                  <c:v>40674</c:v>
                </c:pt>
                <c:pt idx="131">
                  <c:v>40675</c:v>
                </c:pt>
                <c:pt idx="132">
                  <c:v>40676</c:v>
                </c:pt>
                <c:pt idx="133">
                  <c:v>40677</c:v>
                </c:pt>
                <c:pt idx="134">
                  <c:v>40678</c:v>
                </c:pt>
                <c:pt idx="135">
                  <c:v>40679</c:v>
                </c:pt>
                <c:pt idx="136">
                  <c:v>40680</c:v>
                </c:pt>
                <c:pt idx="137">
                  <c:v>40681</c:v>
                </c:pt>
                <c:pt idx="138">
                  <c:v>40682</c:v>
                </c:pt>
                <c:pt idx="139">
                  <c:v>40683</c:v>
                </c:pt>
                <c:pt idx="140">
                  <c:v>40684</c:v>
                </c:pt>
                <c:pt idx="141">
                  <c:v>40685</c:v>
                </c:pt>
                <c:pt idx="142">
                  <c:v>40686</c:v>
                </c:pt>
                <c:pt idx="143">
                  <c:v>40687</c:v>
                </c:pt>
                <c:pt idx="144">
                  <c:v>40688</c:v>
                </c:pt>
                <c:pt idx="145">
                  <c:v>40689</c:v>
                </c:pt>
                <c:pt idx="146">
                  <c:v>40690</c:v>
                </c:pt>
                <c:pt idx="147">
                  <c:v>40691</c:v>
                </c:pt>
                <c:pt idx="148">
                  <c:v>40692</c:v>
                </c:pt>
                <c:pt idx="149">
                  <c:v>40693</c:v>
                </c:pt>
                <c:pt idx="150">
                  <c:v>40694</c:v>
                </c:pt>
                <c:pt idx="151">
                  <c:v>40695</c:v>
                </c:pt>
                <c:pt idx="152">
                  <c:v>40696</c:v>
                </c:pt>
                <c:pt idx="153">
                  <c:v>40697</c:v>
                </c:pt>
                <c:pt idx="154">
                  <c:v>40698</c:v>
                </c:pt>
                <c:pt idx="155">
                  <c:v>40699</c:v>
                </c:pt>
                <c:pt idx="156">
                  <c:v>40700</c:v>
                </c:pt>
                <c:pt idx="157">
                  <c:v>40701</c:v>
                </c:pt>
                <c:pt idx="158">
                  <c:v>40702</c:v>
                </c:pt>
                <c:pt idx="159">
                  <c:v>40703</c:v>
                </c:pt>
                <c:pt idx="160">
                  <c:v>40704</c:v>
                </c:pt>
                <c:pt idx="161">
                  <c:v>40705</c:v>
                </c:pt>
                <c:pt idx="162">
                  <c:v>40706</c:v>
                </c:pt>
                <c:pt idx="163">
                  <c:v>40707</c:v>
                </c:pt>
                <c:pt idx="164">
                  <c:v>40708</c:v>
                </c:pt>
                <c:pt idx="165">
                  <c:v>40709</c:v>
                </c:pt>
                <c:pt idx="166">
                  <c:v>40710</c:v>
                </c:pt>
                <c:pt idx="167">
                  <c:v>40711</c:v>
                </c:pt>
                <c:pt idx="168">
                  <c:v>40712</c:v>
                </c:pt>
                <c:pt idx="169">
                  <c:v>40713</c:v>
                </c:pt>
                <c:pt idx="170">
                  <c:v>40714</c:v>
                </c:pt>
                <c:pt idx="171">
                  <c:v>40715</c:v>
                </c:pt>
                <c:pt idx="172">
                  <c:v>40716</c:v>
                </c:pt>
                <c:pt idx="173">
                  <c:v>40717</c:v>
                </c:pt>
                <c:pt idx="174">
                  <c:v>40718</c:v>
                </c:pt>
                <c:pt idx="175">
                  <c:v>40719</c:v>
                </c:pt>
                <c:pt idx="176">
                  <c:v>40720</c:v>
                </c:pt>
                <c:pt idx="177">
                  <c:v>40721</c:v>
                </c:pt>
                <c:pt idx="178">
                  <c:v>40722</c:v>
                </c:pt>
                <c:pt idx="179">
                  <c:v>40723</c:v>
                </c:pt>
                <c:pt idx="180">
                  <c:v>40724</c:v>
                </c:pt>
                <c:pt idx="181">
                  <c:v>40725</c:v>
                </c:pt>
                <c:pt idx="182">
                  <c:v>40726</c:v>
                </c:pt>
                <c:pt idx="183">
                  <c:v>40727</c:v>
                </c:pt>
                <c:pt idx="184">
                  <c:v>40728</c:v>
                </c:pt>
                <c:pt idx="185">
                  <c:v>40729</c:v>
                </c:pt>
                <c:pt idx="186">
                  <c:v>40730</c:v>
                </c:pt>
                <c:pt idx="187">
                  <c:v>40731</c:v>
                </c:pt>
                <c:pt idx="188">
                  <c:v>40732</c:v>
                </c:pt>
                <c:pt idx="189">
                  <c:v>40733</c:v>
                </c:pt>
                <c:pt idx="190">
                  <c:v>40734</c:v>
                </c:pt>
                <c:pt idx="191">
                  <c:v>40735</c:v>
                </c:pt>
                <c:pt idx="192">
                  <c:v>40736</c:v>
                </c:pt>
                <c:pt idx="193">
                  <c:v>40737</c:v>
                </c:pt>
                <c:pt idx="194">
                  <c:v>40738</c:v>
                </c:pt>
                <c:pt idx="195">
                  <c:v>40739</c:v>
                </c:pt>
                <c:pt idx="196">
                  <c:v>40740</c:v>
                </c:pt>
                <c:pt idx="197">
                  <c:v>40741</c:v>
                </c:pt>
                <c:pt idx="198">
                  <c:v>40742</c:v>
                </c:pt>
                <c:pt idx="199">
                  <c:v>40743</c:v>
                </c:pt>
                <c:pt idx="200">
                  <c:v>40744</c:v>
                </c:pt>
                <c:pt idx="201">
                  <c:v>40745</c:v>
                </c:pt>
                <c:pt idx="202">
                  <c:v>40746</c:v>
                </c:pt>
                <c:pt idx="203">
                  <c:v>40747</c:v>
                </c:pt>
                <c:pt idx="204">
                  <c:v>40748</c:v>
                </c:pt>
                <c:pt idx="205">
                  <c:v>40749</c:v>
                </c:pt>
                <c:pt idx="206">
                  <c:v>40750</c:v>
                </c:pt>
                <c:pt idx="207">
                  <c:v>40751</c:v>
                </c:pt>
                <c:pt idx="208">
                  <c:v>40752</c:v>
                </c:pt>
                <c:pt idx="209">
                  <c:v>40753</c:v>
                </c:pt>
                <c:pt idx="210">
                  <c:v>40754</c:v>
                </c:pt>
                <c:pt idx="211">
                  <c:v>40755</c:v>
                </c:pt>
                <c:pt idx="212">
                  <c:v>40756</c:v>
                </c:pt>
                <c:pt idx="213">
                  <c:v>40757</c:v>
                </c:pt>
                <c:pt idx="214">
                  <c:v>40758</c:v>
                </c:pt>
                <c:pt idx="215">
                  <c:v>40759</c:v>
                </c:pt>
                <c:pt idx="216">
                  <c:v>40760</c:v>
                </c:pt>
                <c:pt idx="217">
                  <c:v>40761</c:v>
                </c:pt>
                <c:pt idx="218">
                  <c:v>40762</c:v>
                </c:pt>
                <c:pt idx="219">
                  <c:v>40763</c:v>
                </c:pt>
                <c:pt idx="220">
                  <c:v>40764</c:v>
                </c:pt>
                <c:pt idx="221">
                  <c:v>40765</c:v>
                </c:pt>
                <c:pt idx="222">
                  <c:v>40766</c:v>
                </c:pt>
                <c:pt idx="223">
                  <c:v>40767</c:v>
                </c:pt>
                <c:pt idx="224">
                  <c:v>40768</c:v>
                </c:pt>
                <c:pt idx="225">
                  <c:v>40769</c:v>
                </c:pt>
                <c:pt idx="226">
                  <c:v>40770</c:v>
                </c:pt>
                <c:pt idx="227">
                  <c:v>40771</c:v>
                </c:pt>
                <c:pt idx="228">
                  <c:v>40772</c:v>
                </c:pt>
                <c:pt idx="229">
                  <c:v>40773</c:v>
                </c:pt>
                <c:pt idx="230">
                  <c:v>40774</c:v>
                </c:pt>
                <c:pt idx="231">
                  <c:v>40775</c:v>
                </c:pt>
                <c:pt idx="232">
                  <c:v>40776</c:v>
                </c:pt>
                <c:pt idx="233">
                  <c:v>40777</c:v>
                </c:pt>
                <c:pt idx="234">
                  <c:v>40778</c:v>
                </c:pt>
                <c:pt idx="235">
                  <c:v>40779</c:v>
                </c:pt>
                <c:pt idx="236">
                  <c:v>40780</c:v>
                </c:pt>
                <c:pt idx="237">
                  <c:v>40781</c:v>
                </c:pt>
                <c:pt idx="238">
                  <c:v>40782</c:v>
                </c:pt>
                <c:pt idx="239">
                  <c:v>40783</c:v>
                </c:pt>
                <c:pt idx="240">
                  <c:v>40784</c:v>
                </c:pt>
                <c:pt idx="241">
                  <c:v>40785</c:v>
                </c:pt>
                <c:pt idx="242">
                  <c:v>40786</c:v>
                </c:pt>
                <c:pt idx="243">
                  <c:v>40787</c:v>
                </c:pt>
                <c:pt idx="244">
                  <c:v>40788</c:v>
                </c:pt>
                <c:pt idx="245">
                  <c:v>40789</c:v>
                </c:pt>
                <c:pt idx="246">
                  <c:v>40790</c:v>
                </c:pt>
                <c:pt idx="247">
                  <c:v>40791</c:v>
                </c:pt>
                <c:pt idx="248">
                  <c:v>40792</c:v>
                </c:pt>
                <c:pt idx="249">
                  <c:v>40793</c:v>
                </c:pt>
                <c:pt idx="250">
                  <c:v>40794</c:v>
                </c:pt>
                <c:pt idx="251">
                  <c:v>40795</c:v>
                </c:pt>
                <c:pt idx="252">
                  <c:v>40796</c:v>
                </c:pt>
                <c:pt idx="253">
                  <c:v>40797</c:v>
                </c:pt>
                <c:pt idx="254">
                  <c:v>40798</c:v>
                </c:pt>
                <c:pt idx="255">
                  <c:v>40799</c:v>
                </c:pt>
                <c:pt idx="256">
                  <c:v>40800</c:v>
                </c:pt>
                <c:pt idx="257">
                  <c:v>40801</c:v>
                </c:pt>
                <c:pt idx="258">
                  <c:v>40802</c:v>
                </c:pt>
                <c:pt idx="259">
                  <c:v>40803</c:v>
                </c:pt>
                <c:pt idx="260">
                  <c:v>40804</c:v>
                </c:pt>
                <c:pt idx="261">
                  <c:v>40805</c:v>
                </c:pt>
                <c:pt idx="262">
                  <c:v>40806</c:v>
                </c:pt>
                <c:pt idx="263">
                  <c:v>40807</c:v>
                </c:pt>
                <c:pt idx="264">
                  <c:v>40808</c:v>
                </c:pt>
                <c:pt idx="265">
                  <c:v>40809</c:v>
                </c:pt>
                <c:pt idx="266">
                  <c:v>40810</c:v>
                </c:pt>
                <c:pt idx="267">
                  <c:v>40811</c:v>
                </c:pt>
                <c:pt idx="268">
                  <c:v>40812</c:v>
                </c:pt>
                <c:pt idx="269">
                  <c:v>40813</c:v>
                </c:pt>
                <c:pt idx="270">
                  <c:v>40814</c:v>
                </c:pt>
                <c:pt idx="271">
                  <c:v>40815</c:v>
                </c:pt>
                <c:pt idx="272">
                  <c:v>40816</c:v>
                </c:pt>
                <c:pt idx="273">
                  <c:v>40817</c:v>
                </c:pt>
                <c:pt idx="274">
                  <c:v>40818</c:v>
                </c:pt>
                <c:pt idx="275">
                  <c:v>40819</c:v>
                </c:pt>
                <c:pt idx="276">
                  <c:v>40820</c:v>
                </c:pt>
                <c:pt idx="277">
                  <c:v>40821</c:v>
                </c:pt>
                <c:pt idx="278">
                  <c:v>40822</c:v>
                </c:pt>
                <c:pt idx="279">
                  <c:v>40823</c:v>
                </c:pt>
                <c:pt idx="280">
                  <c:v>40824</c:v>
                </c:pt>
                <c:pt idx="281">
                  <c:v>40825</c:v>
                </c:pt>
                <c:pt idx="282">
                  <c:v>40826</c:v>
                </c:pt>
                <c:pt idx="283">
                  <c:v>40827</c:v>
                </c:pt>
                <c:pt idx="284">
                  <c:v>40828</c:v>
                </c:pt>
                <c:pt idx="285">
                  <c:v>40829</c:v>
                </c:pt>
                <c:pt idx="286">
                  <c:v>40830</c:v>
                </c:pt>
                <c:pt idx="287">
                  <c:v>40831</c:v>
                </c:pt>
                <c:pt idx="288">
                  <c:v>40832</c:v>
                </c:pt>
                <c:pt idx="289">
                  <c:v>40833</c:v>
                </c:pt>
                <c:pt idx="290">
                  <c:v>40834</c:v>
                </c:pt>
                <c:pt idx="291">
                  <c:v>40835</c:v>
                </c:pt>
                <c:pt idx="292">
                  <c:v>40836</c:v>
                </c:pt>
                <c:pt idx="293">
                  <c:v>40837</c:v>
                </c:pt>
                <c:pt idx="294">
                  <c:v>40838</c:v>
                </c:pt>
                <c:pt idx="295">
                  <c:v>40839</c:v>
                </c:pt>
                <c:pt idx="296">
                  <c:v>40840</c:v>
                </c:pt>
                <c:pt idx="297">
                  <c:v>40841</c:v>
                </c:pt>
                <c:pt idx="298">
                  <c:v>40842</c:v>
                </c:pt>
                <c:pt idx="299">
                  <c:v>40843</c:v>
                </c:pt>
                <c:pt idx="300">
                  <c:v>40844</c:v>
                </c:pt>
                <c:pt idx="301">
                  <c:v>40845</c:v>
                </c:pt>
                <c:pt idx="302">
                  <c:v>40846</c:v>
                </c:pt>
                <c:pt idx="303">
                  <c:v>40847</c:v>
                </c:pt>
                <c:pt idx="304">
                  <c:v>40848</c:v>
                </c:pt>
                <c:pt idx="305">
                  <c:v>40849</c:v>
                </c:pt>
                <c:pt idx="306">
                  <c:v>40850</c:v>
                </c:pt>
                <c:pt idx="307">
                  <c:v>40851</c:v>
                </c:pt>
                <c:pt idx="308">
                  <c:v>40852</c:v>
                </c:pt>
                <c:pt idx="309">
                  <c:v>40853</c:v>
                </c:pt>
                <c:pt idx="310">
                  <c:v>40854</c:v>
                </c:pt>
                <c:pt idx="311">
                  <c:v>40855</c:v>
                </c:pt>
                <c:pt idx="312">
                  <c:v>40856</c:v>
                </c:pt>
                <c:pt idx="313">
                  <c:v>40857</c:v>
                </c:pt>
                <c:pt idx="314">
                  <c:v>40858</c:v>
                </c:pt>
                <c:pt idx="315">
                  <c:v>40859</c:v>
                </c:pt>
                <c:pt idx="316">
                  <c:v>40860</c:v>
                </c:pt>
                <c:pt idx="317">
                  <c:v>40861</c:v>
                </c:pt>
                <c:pt idx="318">
                  <c:v>40862</c:v>
                </c:pt>
                <c:pt idx="319">
                  <c:v>40863</c:v>
                </c:pt>
                <c:pt idx="320">
                  <c:v>40864</c:v>
                </c:pt>
                <c:pt idx="321">
                  <c:v>40865</c:v>
                </c:pt>
                <c:pt idx="322">
                  <c:v>40866</c:v>
                </c:pt>
                <c:pt idx="323">
                  <c:v>40867</c:v>
                </c:pt>
                <c:pt idx="324">
                  <c:v>40868</c:v>
                </c:pt>
                <c:pt idx="325">
                  <c:v>40869</c:v>
                </c:pt>
                <c:pt idx="326">
                  <c:v>40870</c:v>
                </c:pt>
                <c:pt idx="327">
                  <c:v>40871</c:v>
                </c:pt>
                <c:pt idx="328">
                  <c:v>40872</c:v>
                </c:pt>
                <c:pt idx="329">
                  <c:v>40873</c:v>
                </c:pt>
                <c:pt idx="330">
                  <c:v>40874</c:v>
                </c:pt>
                <c:pt idx="331">
                  <c:v>40875</c:v>
                </c:pt>
                <c:pt idx="332">
                  <c:v>40876</c:v>
                </c:pt>
                <c:pt idx="333">
                  <c:v>40877</c:v>
                </c:pt>
                <c:pt idx="334">
                  <c:v>40878</c:v>
                </c:pt>
                <c:pt idx="335">
                  <c:v>40879</c:v>
                </c:pt>
                <c:pt idx="336">
                  <c:v>40880</c:v>
                </c:pt>
                <c:pt idx="337">
                  <c:v>40881</c:v>
                </c:pt>
                <c:pt idx="338">
                  <c:v>40882</c:v>
                </c:pt>
                <c:pt idx="339">
                  <c:v>40883</c:v>
                </c:pt>
                <c:pt idx="340">
                  <c:v>40884</c:v>
                </c:pt>
                <c:pt idx="341">
                  <c:v>40885</c:v>
                </c:pt>
                <c:pt idx="342">
                  <c:v>40886</c:v>
                </c:pt>
                <c:pt idx="343">
                  <c:v>40887</c:v>
                </c:pt>
                <c:pt idx="344">
                  <c:v>40888</c:v>
                </c:pt>
                <c:pt idx="345">
                  <c:v>40889</c:v>
                </c:pt>
                <c:pt idx="346">
                  <c:v>40890</c:v>
                </c:pt>
                <c:pt idx="347">
                  <c:v>40891</c:v>
                </c:pt>
                <c:pt idx="348">
                  <c:v>40892</c:v>
                </c:pt>
                <c:pt idx="349">
                  <c:v>40893</c:v>
                </c:pt>
                <c:pt idx="350">
                  <c:v>40894</c:v>
                </c:pt>
                <c:pt idx="351">
                  <c:v>40895</c:v>
                </c:pt>
                <c:pt idx="352">
                  <c:v>40896</c:v>
                </c:pt>
                <c:pt idx="353">
                  <c:v>40897</c:v>
                </c:pt>
                <c:pt idx="354">
                  <c:v>40898</c:v>
                </c:pt>
                <c:pt idx="355">
                  <c:v>40899</c:v>
                </c:pt>
                <c:pt idx="356">
                  <c:v>40900</c:v>
                </c:pt>
                <c:pt idx="357">
                  <c:v>40901</c:v>
                </c:pt>
                <c:pt idx="358">
                  <c:v>40902</c:v>
                </c:pt>
                <c:pt idx="359">
                  <c:v>40903</c:v>
                </c:pt>
                <c:pt idx="360">
                  <c:v>40904</c:v>
                </c:pt>
              </c:strCache>
            </c:strRef>
          </c:cat>
          <c:val>
            <c:numRef>
              <c:f>Entraînement!$Z$2:$Z$363</c:f>
              <c:numCache>
                <c:ptCount val="362"/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Entraînement!#REF!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64000314"/>
        <c:axId val="39131915"/>
      </c:lineChart>
      <c:dateAx>
        <c:axId val="64000314"/>
        <c:scaling>
          <c:orientation val="minMax"/>
        </c:scaling>
        <c:axPos val="b"/>
        <c:majorGridlines/>
        <c:delete val="0"/>
        <c:numFmt formatCode="dd/mm/yy" sourceLinked="0"/>
        <c:majorTickMark val="none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975" b="1" i="0" u="none" baseline="0">
                <a:solidFill>
                  <a:srgbClr val="FFFFFF"/>
                </a:solidFill>
              </a:defRPr>
            </a:pPr>
          </a:p>
        </c:txPr>
        <c:crossAx val="39131915"/>
        <c:crossesAt val="80"/>
        <c:auto val="0"/>
        <c:minorUnit val="2"/>
        <c:minorTimeUnit val="days"/>
        <c:noMultiLvlLbl val="0"/>
      </c:dateAx>
      <c:valAx>
        <c:axId val="39131915"/>
        <c:scaling>
          <c:orientation val="minMax"/>
          <c:max val="90"/>
          <c:min val="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8100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1600" b="1" i="0" u="none" baseline="0">
                <a:solidFill>
                  <a:srgbClr val="FFFFFF"/>
                </a:solidFill>
              </a:defRPr>
            </a:pPr>
          </a:p>
        </c:txPr>
        <c:crossAx val="64000314"/>
        <c:crossesAt val="1"/>
        <c:crossBetween val="between"/>
        <c:dispUnits/>
        <c:majorUnit val="1"/>
        <c:minorUnit val="1"/>
      </c:valAx>
      <c:spPr>
        <a:solidFill>
          <a:srgbClr val="808080"/>
        </a:solidFill>
        <a:ln w="12700">
          <a:solidFill>
            <a:srgbClr val="808080"/>
          </a:solidFill>
        </a:ln>
      </c:spPr>
    </c:plotArea>
    <c:plotVisOnly val="0"/>
    <c:dispBlanksAs val="span"/>
    <c:showDLblsOverMax val="0"/>
  </c:chart>
  <c:spPr>
    <a:solidFill>
      <a:srgbClr val="333333"/>
    </a:solidFill>
    <a:ln w="3175">
      <a:no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15"/>
          <c:h val="0.98075"/>
        </c:manualLayout>
      </c:layout>
      <c:barChart>
        <c:barDir val="col"/>
        <c:grouping val="clustered"/>
        <c:varyColors val="0"/>
        <c:ser>
          <c:idx val="0"/>
          <c:order val="0"/>
          <c:tx>
            <c:v>Km mensuel</c:v>
          </c:tx>
          <c:spPr>
            <a:solidFill>
              <a:srgbClr val="00FF00"/>
            </a:solidFill>
            <a:ln w="12700">
              <a:solid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Bilan!$A$56:$D$67</c:f>
              <c:multiLvlStrCache>
                <c:ptCount val="12"/>
                <c:lvl>
                  <c:pt idx="0">
                    <c:v>Janvier </c:v>
                  </c:pt>
                  <c:pt idx="1">
                    <c:v>Février</c:v>
                  </c:pt>
                  <c:pt idx="2">
                    <c:v>Mars</c:v>
                  </c:pt>
                  <c:pt idx="3">
                    <c:v>Avril</c:v>
                  </c:pt>
                  <c:pt idx="4">
                    <c:v>Mai</c:v>
                  </c:pt>
                  <c:pt idx="5">
                    <c:v>Juin</c:v>
                  </c:pt>
                  <c:pt idx="6">
                    <c:v>Juillet</c:v>
                  </c:pt>
                  <c:pt idx="7">
                    <c:v>Août</c:v>
                  </c:pt>
                  <c:pt idx="8">
                    <c:v>Septembre</c:v>
                  </c:pt>
                  <c:pt idx="9">
                    <c:v>Octobre</c:v>
                  </c:pt>
                  <c:pt idx="10">
                    <c:v>Novembre</c:v>
                  </c:pt>
                  <c:pt idx="11">
                    <c:v>Décembre</c:v>
                  </c:pt>
                </c:lvl>
              </c:multiLvlStrCache>
            </c:multiLvlStrRef>
          </c:cat>
          <c:val>
            <c:numRef>
              <c:f>Bilan!$F$56:$F$67</c:f>
              <c:numCache>
                <c:ptCount val="12"/>
                <c:pt idx="0">
                  <c:v>150</c:v>
                </c:pt>
                <c:pt idx="1">
                  <c:v>180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gapWidth val="10"/>
        <c:axId val="5571082"/>
        <c:axId val="50139739"/>
      </c:barChart>
      <c:catAx>
        <c:axId val="5571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1200" b="1" i="0" u="none" baseline="0">
                <a:solidFill>
                  <a:srgbClr val="FFFFFF"/>
                </a:solidFill>
              </a:defRPr>
            </a:pPr>
          </a:p>
        </c:txPr>
        <c:crossAx val="50139739"/>
        <c:crossesAt val="0"/>
        <c:auto val="0"/>
        <c:lblOffset val="100"/>
        <c:tickLblSkip val="1"/>
        <c:noMultiLvlLbl val="0"/>
      </c:catAx>
      <c:valAx>
        <c:axId val="50139739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1200" b="1" i="0" u="none" baseline="0">
                <a:solidFill>
                  <a:srgbClr val="FFFFFF"/>
                </a:solidFill>
              </a:defRPr>
            </a:pPr>
          </a:p>
        </c:txPr>
        <c:crossAx val="5571082"/>
        <c:crossesAt val="1"/>
        <c:crossBetween val="between"/>
        <c:dispUnits/>
        <c:majorUnit val="100"/>
        <c:minorUnit val="5"/>
      </c:valAx>
      <c:spPr>
        <a:solidFill>
          <a:srgbClr val="339966"/>
        </a:solidFill>
        <a:ln w="25400">
          <a:pattFill prst="pct75">
            <a:fgClr>
              <a:srgbClr val="000000"/>
            </a:fgClr>
            <a:bgClr>
              <a:srgbClr val="FFFFFF"/>
            </a:bgClr>
          </a:pattFill>
        </a:ln>
      </c:spPr>
    </c:plotArea>
    <c:plotVisOnly val="0"/>
    <c:dispBlanksAs val="gap"/>
    <c:showDLblsOverMax val="0"/>
  </c:chart>
  <c:spPr>
    <a:solidFill>
      <a:srgbClr val="333333"/>
    </a:solidFill>
    <a:ln w="38100">
      <a:pattFill prst="pct75">
        <a:fgClr>
          <a:srgbClr val="000000"/>
        </a:fgClr>
        <a:bgClr>
          <a:srgbClr val="FFFFFF"/>
        </a:bgClr>
      </a:pattFill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.0045"/>
          <c:w val="0.99275"/>
          <c:h val="0.9955"/>
        </c:manualLayout>
      </c:layout>
      <c:barChart>
        <c:barDir val="col"/>
        <c:grouping val="clustered"/>
        <c:varyColors val="0"/>
        <c:ser>
          <c:idx val="1"/>
          <c:order val="0"/>
          <c:tx>
            <c:v>moyenne/mois</c:v>
          </c:tx>
          <c:spPr>
            <a:solidFill>
              <a:srgbClr val="00FF00"/>
            </a:solidFill>
            <a:ln w="25400">
              <a:solid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Bilan!$A$56:$D$67</c:f>
              <c:multiLvlStrCache>
                <c:ptCount val="12"/>
                <c:lvl>
                  <c:pt idx="0">
                    <c:v>Janvier </c:v>
                  </c:pt>
                  <c:pt idx="1">
                    <c:v>Février</c:v>
                  </c:pt>
                  <c:pt idx="2">
                    <c:v>Mars</c:v>
                  </c:pt>
                  <c:pt idx="3">
                    <c:v>Avril</c:v>
                  </c:pt>
                  <c:pt idx="4">
                    <c:v>Mai</c:v>
                  </c:pt>
                  <c:pt idx="5">
                    <c:v>Juin</c:v>
                  </c:pt>
                  <c:pt idx="6">
                    <c:v>Juillet</c:v>
                  </c:pt>
                  <c:pt idx="7">
                    <c:v>Août</c:v>
                  </c:pt>
                  <c:pt idx="8">
                    <c:v>Septembre</c:v>
                  </c:pt>
                  <c:pt idx="9">
                    <c:v>Octobre</c:v>
                  </c:pt>
                  <c:pt idx="10">
                    <c:v>Novembre</c:v>
                  </c:pt>
                  <c:pt idx="11">
                    <c:v>Décembre</c:v>
                  </c:pt>
                </c:lvl>
              </c:multiLvlStrCache>
            </c:multiLvlStrRef>
          </c:cat>
          <c:val>
            <c:numRef>
              <c:f>Bilan!$B$70:$B$81</c:f>
              <c:numCache>
                <c:ptCount val="12"/>
                <c:pt idx="0">
                  <c:v>150</c:v>
                </c:pt>
                <c:pt idx="1">
                  <c:v>165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0"/>
        <c:axId val="48604468"/>
        <c:axId val="34787029"/>
      </c:barChart>
      <c:catAx>
        <c:axId val="48604468"/>
        <c:scaling>
          <c:orientation val="minMax"/>
        </c:scaling>
        <c:axPos val="b"/>
        <c:majorGridlines>
          <c:spPr>
            <a:ln w="3175">
              <a:solidFill>
                <a:srgbClr val="00FF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925" b="1" i="0" u="none" baseline="0">
                <a:solidFill>
                  <a:srgbClr val="FFFFFF"/>
                </a:solidFill>
              </a:defRPr>
            </a:pPr>
          </a:p>
        </c:txPr>
        <c:crossAx val="34787029"/>
        <c:crosses val="autoZero"/>
        <c:auto val="1"/>
        <c:lblOffset val="100"/>
        <c:noMultiLvlLbl val="0"/>
      </c:catAx>
      <c:valAx>
        <c:axId val="34787029"/>
        <c:scaling>
          <c:orientation val="minMax"/>
        </c:scaling>
        <c:axPos val="l"/>
        <c:majorGridlines>
          <c:spPr>
            <a:ln w="3175">
              <a:solidFill>
                <a:srgbClr val="00FF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25400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1450" b="1" i="0" u="none" baseline="0">
                <a:solidFill>
                  <a:srgbClr val="FFFFFF"/>
                </a:solidFill>
              </a:defRPr>
            </a:pPr>
          </a:p>
        </c:txPr>
        <c:crossAx val="48604468"/>
        <c:crossesAt val="1"/>
        <c:crossBetween val="between"/>
        <c:dispUnits/>
        <c:majorUnit val="50"/>
      </c:valAx>
      <c:spPr>
        <a:solidFill>
          <a:srgbClr val="339966"/>
        </a:solidFill>
        <a:ln w="25400">
          <a:solidFill>
            <a:srgbClr val="00FF00"/>
          </a:solidFill>
        </a:ln>
      </c:spPr>
    </c:plotArea>
    <c:plotVisOnly val="1"/>
    <c:dispBlanksAs val="gap"/>
    <c:showDLblsOverMax val="0"/>
  </c:chart>
  <c:spPr>
    <a:solidFill>
      <a:srgbClr val="333333"/>
    </a:solidFill>
    <a:ln w="38100">
      <a:pattFill prst="pct75">
        <a:fgClr>
          <a:srgbClr val="000000"/>
        </a:fgClr>
        <a:bgClr>
          <a:srgbClr val="FFFFFF"/>
        </a:bgClr>
      </a:pattFill>
    </a:ln>
  </c:spPr>
  <c:txPr>
    <a:bodyPr vert="horz" rot="0"/>
    <a:lstStyle/>
    <a:p>
      <a:pPr>
        <a:defRPr lang="en-US" cap="none" sz="2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25"/>
          <c:h val="1"/>
        </c:manualLayout>
      </c:layout>
      <c:lineChart>
        <c:grouping val="standard"/>
        <c:varyColors val="0"/>
        <c:ser>
          <c:idx val="0"/>
          <c:order val="0"/>
          <c:tx>
            <c:v>2001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Bilan!$A$56:$D$67</c:f>
              <c:multiLvlStrCache>
                <c:ptCount val="12"/>
                <c:lvl>
                  <c:pt idx="0">
                    <c:v>Janvier </c:v>
                  </c:pt>
                  <c:pt idx="1">
                    <c:v>Février</c:v>
                  </c:pt>
                  <c:pt idx="2">
                    <c:v>Mars</c:v>
                  </c:pt>
                  <c:pt idx="3">
                    <c:v>Avril</c:v>
                  </c:pt>
                  <c:pt idx="4">
                    <c:v>Mai</c:v>
                  </c:pt>
                  <c:pt idx="5">
                    <c:v>Juin</c:v>
                  </c:pt>
                  <c:pt idx="6">
                    <c:v>Juillet</c:v>
                  </c:pt>
                  <c:pt idx="7">
                    <c:v>Août</c:v>
                  </c:pt>
                  <c:pt idx="8">
                    <c:v>Septembre</c:v>
                  </c:pt>
                  <c:pt idx="9">
                    <c:v>Octobre</c:v>
                  </c:pt>
                  <c:pt idx="10">
                    <c:v>Novembre</c:v>
                  </c:pt>
                  <c:pt idx="11">
                    <c:v>Décembre</c:v>
                  </c:pt>
                </c:lvl>
              </c:multiLvlStrCache>
            </c:multiLvlStrRef>
          </c:cat>
          <c:val>
            <c:numRef>
              <c:f>Archives!$B$15:$B$26</c:f>
              <c:numCache>
                <c:ptCount val="12"/>
              </c:numCache>
            </c:numRef>
          </c:val>
          <c:smooth val="1"/>
        </c:ser>
        <c:ser>
          <c:idx val="1"/>
          <c:order val="1"/>
          <c:tx>
            <c:v>2002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Bilan!$A$56:$D$67</c:f>
              <c:multiLvlStrCache>
                <c:ptCount val="12"/>
                <c:lvl>
                  <c:pt idx="0">
                    <c:v>Janvier </c:v>
                  </c:pt>
                  <c:pt idx="1">
                    <c:v>Février</c:v>
                  </c:pt>
                  <c:pt idx="2">
                    <c:v>Mars</c:v>
                  </c:pt>
                  <c:pt idx="3">
                    <c:v>Avril</c:v>
                  </c:pt>
                  <c:pt idx="4">
                    <c:v>Mai</c:v>
                  </c:pt>
                  <c:pt idx="5">
                    <c:v>Juin</c:v>
                  </c:pt>
                  <c:pt idx="6">
                    <c:v>Juillet</c:v>
                  </c:pt>
                  <c:pt idx="7">
                    <c:v>Août</c:v>
                  </c:pt>
                  <c:pt idx="8">
                    <c:v>Septembre</c:v>
                  </c:pt>
                  <c:pt idx="9">
                    <c:v>Octobre</c:v>
                  </c:pt>
                  <c:pt idx="10">
                    <c:v>Novembre</c:v>
                  </c:pt>
                  <c:pt idx="11">
                    <c:v>Décembre</c:v>
                  </c:pt>
                </c:lvl>
              </c:multiLvlStrCache>
            </c:multiLvlStrRef>
          </c:cat>
          <c:val>
            <c:numRef>
              <c:f>Archives!$C$15:$C$26</c:f>
              <c:numCache>
                <c:ptCount val="12"/>
              </c:numCache>
            </c:numRef>
          </c:val>
          <c:smooth val="1"/>
        </c:ser>
        <c:ser>
          <c:idx val="2"/>
          <c:order val="2"/>
          <c:tx>
            <c:v>2003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Bilan!$A$56:$D$67</c:f>
              <c:multiLvlStrCache>
                <c:ptCount val="12"/>
                <c:lvl>
                  <c:pt idx="0">
                    <c:v>Janvier </c:v>
                  </c:pt>
                  <c:pt idx="1">
                    <c:v>Février</c:v>
                  </c:pt>
                  <c:pt idx="2">
                    <c:v>Mars</c:v>
                  </c:pt>
                  <c:pt idx="3">
                    <c:v>Avril</c:v>
                  </c:pt>
                  <c:pt idx="4">
                    <c:v>Mai</c:v>
                  </c:pt>
                  <c:pt idx="5">
                    <c:v>Juin</c:v>
                  </c:pt>
                  <c:pt idx="6">
                    <c:v>Juillet</c:v>
                  </c:pt>
                  <c:pt idx="7">
                    <c:v>Août</c:v>
                  </c:pt>
                  <c:pt idx="8">
                    <c:v>Septembre</c:v>
                  </c:pt>
                  <c:pt idx="9">
                    <c:v>Octobre</c:v>
                  </c:pt>
                  <c:pt idx="10">
                    <c:v>Novembre</c:v>
                  </c:pt>
                  <c:pt idx="11">
                    <c:v>Décembre</c:v>
                  </c:pt>
                </c:lvl>
              </c:multiLvlStrCache>
            </c:multiLvlStrRef>
          </c:cat>
          <c:val>
            <c:numRef>
              <c:f>Archives!$D$15:$D$26</c:f>
              <c:numCache>
                <c:ptCount val="12"/>
              </c:numCache>
            </c:numRef>
          </c:val>
          <c:smooth val="1"/>
        </c:ser>
        <c:ser>
          <c:idx val="3"/>
          <c:order val="3"/>
          <c:tx>
            <c:v>2004</c:v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Bilan!$A$56:$D$67</c:f>
              <c:multiLvlStrCache>
                <c:ptCount val="12"/>
                <c:lvl>
                  <c:pt idx="0">
                    <c:v>Janvier </c:v>
                  </c:pt>
                  <c:pt idx="1">
                    <c:v>Février</c:v>
                  </c:pt>
                  <c:pt idx="2">
                    <c:v>Mars</c:v>
                  </c:pt>
                  <c:pt idx="3">
                    <c:v>Avril</c:v>
                  </c:pt>
                  <c:pt idx="4">
                    <c:v>Mai</c:v>
                  </c:pt>
                  <c:pt idx="5">
                    <c:v>Juin</c:v>
                  </c:pt>
                  <c:pt idx="6">
                    <c:v>Juillet</c:v>
                  </c:pt>
                  <c:pt idx="7">
                    <c:v>Août</c:v>
                  </c:pt>
                  <c:pt idx="8">
                    <c:v>Septembre</c:v>
                  </c:pt>
                  <c:pt idx="9">
                    <c:v>Octobre</c:v>
                  </c:pt>
                  <c:pt idx="10">
                    <c:v>Novembre</c:v>
                  </c:pt>
                  <c:pt idx="11">
                    <c:v>Décembre</c:v>
                  </c:pt>
                </c:lvl>
              </c:multiLvlStrCache>
            </c:multiLvlStrRef>
          </c:cat>
          <c:val>
            <c:numRef>
              <c:f>Archives!$E$15:$E$26</c:f>
              <c:numCache>
                <c:ptCount val="12"/>
              </c:numCache>
            </c:numRef>
          </c:val>
          <c:smooth val="1"/>
        </c:ser>
        <c:ser>
          <c:idx val="4"/>
          <c:order val="4"/>
          <c:tx>
            <c:v>2005</c:v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Bilan!$A$56:$D$67</c:f>
              <c:multiLvlStrCache>
                <c:ptCount val="12"/>
                <c:lvl>
                  <c:pt idx="0">
                    <c:v>Janvier </c:v>
                  </c:pt>
                  <c:pt idx="1">
                    <c:v>Février</c:v>
                  </c:pt>
                  <c:pt idx="2">
                    <c:v>Mars</c:v>
                  </c:pt>
                  <c:pt idx="3">
                    <c:v>Avril</c:v>
                  </c:pt>
                  <c:pt idx="4">
                    <c:v>Mai</c:v>
                  </c:pt>
                  <c:pt idx="5">
                    <c:v>Juin</c:v>
                  </c:pt>
                  <c:pt idx="6">
                    <c:v>Juillet</c:v>
                  </c:pt>
                  <c:pt idx="7">
                    <c:v>Août</c:v>
                  </c:pt>
                  <c:pt idx="8">
                    <c:v>Septembre</c:v>
                  </c:pt>
                  <c:pt idx="9">
                    <c:v>Octobre</c:v>
                  </c:pt>
                  <c:pt idx="10">
                    <c:v>Novembre</c:v>
                  </c:pt>
                  <c:pt idx="11">
                    <c:v>Décembre</c:v>
                  </c:pt>
                </c:lvl>
              </c:multiLvlStrCache>
            </c:multiLvlStrRef>
          </c:cat>
          <c:val>
            <c:numRef>
              <c:f>Archives!$F$15:$F$26</c:f>
              <c:numCache>
                <c:ptCount val="12"/>
              </c:numCache>
            </c:numRef>
          </c:val>
          <c:smooth val="1"/>
        </c:ser>
        <c:ser>
          <c:idx val="5"/>
          <c:order val="5"/>
          <c:tx>
            <c:v>2006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Bilan!$A$56:$D$67</c:f>
              <c:multiLvlStrCache>
                <c:ptCount val="12"/>
                <c:lvl>
                  <c:pt idx="0">
                    <c:v>Janvier </c:v>
                  </c:pt>
                  <c:pt idx="1">
                    <c:v>Février</c:v>
                  </c:pt>
                  <c:pt idx="2">
                    <c:v>Mars</c:v>
                  </c:pt>
                  <c:pt idx="3">
                    <c:v>Avril</c:v>
                  </c:pt>
                  <c:pt idx="4">
                    <c:v>Mai</c:v>
                  </c:pt>
                  <c:pt idx="5">
                    <c:v>Juin</c:v>
                  </c:pt>
                  <c:pt idx="6">
                    <c:v>Juillet</c:v>
                  </c:pt>
                  <c:pt idx="7">
                    <c:v>Août</c:v>
                  </c:pt>
                  <c:pt idx="8">
                    <c:v>Septembre</c:v>
                  </c:pt>
                  <c:pt idx="9">
                    <c:v>Octobre</c:v>
                  </c:pt>
                  <c:pt idx="10">
                    <c:v>Novembre</c:v>
                  </c:pt>
                  <c:pt idx="11">
                    <c:v>Décembre</c:v>
                  </c:pt>
                </c:lvl>
              </c:multiLvlStrCache>
            </c:multiLvlStrRef>
          </c:cat>
          <c:val>
            <c:numRef>
              <c:f>Archives!$G$15:$G$26</c:f>
              <c:numCache>
                <c:ptCount val="12"/>
              </c:numCache>
            </c:numRef>
          </c:val>
          <c:smooth val="1"/>
        </c:ser>
        <c:ser>
          <c:idx val="6"/>
          <c:order val="6"/>
          <c:tx>
            <c:v>2007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Archives!$H$15:$H$26</c:f>
              <c:numCache>
                <c:ptCount val="12"/>
              </c:numCache>
            </c:numRef>
          </c:val>
          <c:smooth val="1"/>
        </c:ser>
        <c:ser>
          <c:idx val="7"/>
          <c:order val="7"/>
          <c:tx>
            <c:v>2008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Archives!$I$15:$I$26</c:f>
              <c:numCache>
                <c:ptCount val="12"/>
              </c:numCache>
            </c:numRef>
          </c:val>
          <c:smooth val="1"/>
        </c:ser>
        <c:ser>
          <c:idx val="8"/>
          <c:order val="8"/>
          <c:tx>
            <c:v>2009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Archives!$J$15:$J$26</c:f>
              <c:numCache>
                <c:ptCount val="12"/>
                <c:pt idx="0">
                  <c:v>150</c:v>
                </c:pt>
                <c:pt idx="1">
                  <c:v>330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44647806"/>
        <c:axId val="66285935"/>
      </c:lineChart>
      <c:catAx>
        <c:axId val="44647806"/>
        <c:scaling>
          <c:orientation val="minMax"/>
        </c:scaling>
        <c:axPos val="b"/>
        <c:majorGridlines>
          <c:spPr>
            <a:ln w="3175">
              <a:solidFill>
                <a:srgbClr val="00FF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825" b="1" i="0" u="none" baseline="0">
                <a:solidFill>
                  <a:srgbClr val="FFFFFF"/>
                </a:solidFill>
              </a:defRPr>
            </a:pPr>
          </a:p>
        </c:txPr>
        <c:crossAx val="66285935"/>
        <c:crosses val="autoZero"/>
        <c:auto val="1"/>
        <c:lblOffset val="100"/>
        <c:noMultiLvlLbl val="0"/>
      </c:catAx>
      <c:valAx>
        <c:axId val="66285935"/>
        <c:scaling>
          <c:orientation val="minMax"/>
          <c:min val="0"/>
        </c:scaling>
        <c:axPos val="l"/>
        <c:majorGridlines>
          <c:spPr>
            <a:ln w="3175">
              <a:solidFill>
                <a:srgbClr val="00FF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25400">
            <a:solidFill>
              <a:srgbClr val="339966"/>
            </a:solidFill>
          </a:ln>
        </c:spPr>
        <c:txPr>
          <a:bodyPr/>
          <a:lstStyle/>
          <a:p>
            <a:pPr>
              <a:defRPr lang="en-US" cap="none" sz="1275" b="1" i="0" u="none" baseline="0">
                <a:solidFill>
                  <a:srgbClr val="FFFFFF"/>
                </a:solidFill>
              </a:defRPr>
            </a:pPr>
          </a:p>
        </c:txPr>
        <c:crossAx val="44647806"/>
        <c:crossesAt val="1"/>
        <c:crossBetween val="between"/>
        <c:dispUnits/>
        <c:majorUnit val="1000"/>
      </c:valAx>
      <c:spPr>
        <a:solidFill>
          <a:srgbClr val="008080"/>
        </a:solidFill>
        <a:ln w="38100">
          <a:solidFill>
            <a:srgbClr val="00FF00"/>
          </a:solidFill>
        </a:ln>
      </c:spPr>
    </c:plotArea>
    <c:legend>
      <c:legendPos val="r"/>
      <c:layout>
        <c:manualLayout>
          <c:xMode val="edge"/>
          <c:yMode val="edge"/>
          <c:x val="0.08225"/>
          <c:y val="0.13825"/>
        </c:manualLayout>
      </c:layout>
      <c:overlay val="0"/>
      <c:spPr>
        <a:solidFill>
          <a:srgbClr val="99CCFF"/>
        </a:solidFill>
      </c:spPr>
      <c:txPr>
        <a:bodyPr vert="horz" rot="0"/>
        <a:lstStyle/>
        <a:p>
          <a:pPr>
            <a:defRPr lang="en-US" cap="none" sz="9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333333"/>
    </a:solidFill>
    <a:ln w="38100">
      <a:pattFill prst="pct75">
        <a:fgClr>
          <a:srgbClr val="000000"/>
        </a:fgClr>
        <a:bgClr>
          <a:srgbClr val="FFFFFF"/>
        </a:bgClr>
      </a:pattFill>
    </a:ln>
  </c:spPr>
  <c:txPr>
    <a:bodyPr vert="horz" rot="0"/>
    <a:lstStyle/>
    <a:p>
      <a:pPr>
        <a:defRPr lang="en-US" cap="none" sz="2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15"/>
          <c:h val="0.98075"/>
        </c:manualLayout>
      </c:layout>
      <c:barChart>
        <c:barDir val="col"/>
        <c:grouping val="clustered"/>
        <c:varyColors val="0"/>
        <c:ser>
          <c:idx val="0"/>
          <c:order val="0"/>
          <c:tx>
            <c:v>Km hebdomadaire</c:v>
          </c:tx>
          <c:spPr>
            <a:solidFill>
              <a:srgbClr val="FF0000"/>
            </a:solidFill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Bilan!$B$2:$B$53</c:f>
              <c:strCache>
                <c:ptCount val="52"/>
                <c:pt idx="0">
                  <c:v>39814</c:v>
                </c:pt>
                <c:pt idx="1">
                  <c:v>39818</c:v>
                </c:pt>
                <c:pt idx="2">
                  <c:v>39825</c:v>
                </c:pt>
                <c:pt idx="3">
                  <c:v>39832</c:v>
                </c:pt>
                <c:pt idx="4">
                  <c:v>39839</c:v>
                </c:pt>
                <c:pt idx="5">
                  <c:v>39846</c:v>
                </c:pt>
                <c:pt idx="6">
                  <c:v>39853</c:v>
                </c:pt>
                <c:pt idx="7">
                  <c:v>39860</c:v>
                </c:pt>
                <c:pt idx="8">
                  <c:v>39867</c:v>
                </c:pt>
                <c:pt idx="9">
                  <c:v>39874</c:v>
                </c:pt>
                <c:pt idx="10">
                  <c:v>39881</c:v>
                </c:pt>
                <c:pt idx="11">
                  <c:v>39888</c:v>
                </c:pt>
                <c:pt idx="12">
                  <c:v>39895</c:v>
                </c:pt>
                <c:pt idx="13">
                  <c:v>39902</c:v>
                </c:pt>
                <c:pt idx="14">
                  <c:v>39909</c:v>
                </c:pt>
                <c:pt idx="15">
                  <c:v>39916</c:v>
                </c:pt>
                <c:pt idx="16">
                  <c:v>39923</c:v>
                </c:pt>
                <c:pt idx="17">
                  <c:v>39930</c:v>
                </c:pt>
                <c:pt idx="18">
                  <c:v>39937</c:v>
                </c:pt>
                <c:pt idx="19">
                  <c:v>39944</c:v>
                </c:pt>
                <c:pt idx="20">
                  <c:v>39951</c:v>
                </c:pt>
                <c:pt idx="21">
                  <c:v>39958</c:v>
                </c:pt>
                <c:pt idx="22">
                  <c:v>39965</c:v>
                </c:pt>
                <c:pt idx="23">
                  <c:v>39972</c:v>
                </c:pt>
                <c:pt idx="24">
                  <c:v>39979</c:v>
                </c:pt>
                <c:pt idx="25">
                  <c:v>39986</c:v>
                </c:pt>
                <c:pt idx="26">
                  <c:v>39993</c:v>
                </c:pt>
                <c:pt idx="27">
                  <c:v>40000</c:v>
                </c:pt>
                <c:pt idx="28">
                  <c:v>40007</c:v>
                </c:pt>
                <c:pt idx="29">
                  <c:v>40014</c:v>
                </c:pt>
                <c:pt idx="30">
                  <c:v>40021</c:v>
                </c:pt>
                <c:pt idx="31">
                  <c:v>40028</c:v>
                </c:pt>
                <c:pt idx="32">
                  <c:v>40035</c:v>
                </c:pt>
                <c:pt idx="33">
                  <c:v>40042</c:v>
                </c:pt>
                <c:pt idx="34">
                  <c:v>40049</c:v>
                </c:pt>
                <c:pt idx="35">
                  <c:v>40056</c:v>
                </c:pt>
                <c:pt idx="36">
                  <c:v>40063</c:v>
                </c:pt>
                <c:pt idx="37">
                  <c:v>40070</c:v>
                </c:pt>
                <c:pt idx="38">
                  <c:v>40077</c:v>
                </c:pt>
                <c:pt idx="39">
                  <c:v>40084</c:v>
                </c:pt>
                <c:pt idx="40">
                  <c:v>40091</c:v>
                </c:pt>
                <c:pt idx="41">
                  <c:v>40098</c:v>
                </c:pt>
                <c:pt idx="42">
                  <c:v>40105</c:v>
                </c:pt>
                <c:pt idx="43">
                  <c:v>40112</c:v>
                </c:pt>
                <c:pt idx="44">
                  <c:v>40119</c:v>
                </c:pt>
                <c:pt idx="45">
                  <c:v>40126</c:v>
                </c:pt>
                <c:pt idx="46">
                  <c:v>40133</c:v>
                </c:pt>
                <c:pt idx="47">
                  <c:v>40140</c:v>
                </c:pt>
                <c:pt idx="48">
                  <c:v>40147</c:v>
                </c:pt>
                <c:pt idx="49">
                  <c:v>40154</c:v>
                </c:pt>
                <c:pt idx="50">
                  <c:v>40161</c:v>
                </c:pt>
                <c:pt idx="51">
                  <c:v>40168</c:v>
                </c:pt>
              </c:strCache>
            </c:strRef>
          </c:cat>
          <c:val>
            <c:numRef>
              <c:f>Bilan!$E$2:$E$53</c:f>
              <c:numCache>
                <c:ptCount val="52"/>
                <c:pt idx="0">
                  <c:v>0</c:v>
                </c:pt>
                <c:pt idx="1">
                  <c:v>10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gapWidth val="10"/>
        <c:axId val="59702504"/>
        <c:axId val="451625"/>
      </c:barChart>
      <c:catAx>
        <c:axId val="5970250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FFFFFF"/>
            </a:solidFill>
          </a:ln>
        </c:spPr>
        <c:txPr>
          <a:bodyPr vert="horz" rot="-5400000"/>
          <a:lstStyle/>
          <a:p>
            <a:pPr>
              <a:defRPr lang="en-US" cap="none" sz="1200" b="1" i="0" u="none" baseline="0">
                <a:solidFill>
                  <a:srgbClr val="FFFFFF"/>
                </a:solidFill>
              </a:defRPr>
            </a:pPr>
          </a:p>
        </c:txPr>
        <c:crossAx val="451625"/>
        <c:crossesAt val="0"/>
        <c:auto val="0"/>
        <c:lblOffset val="100"/>
        <c:tickLblSkip val="1"/>
        <c:noMultiLvlLbl val="0"/>
      </c:catAx>
      <c:valAx>
        <c:axId val="451625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8100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1550" b="1" i="0" u="none" baseline="0">
                <a:solidFill>
                  <a:srgbClr val="FFFFFF"/>
                </a:solidFill>
              </a:defRPr>
            </a:pPr>
          </a:p>
        </c:txPr>
        <c:crossAx val="59702504"/>
        <c:crossesAt val="1"/>
        <c:crossBetween val="between"/>
        <c:dispUnits/>
        <c:majorUnit val="5"/>
      </c:valAx>
      <c:spPr>
        <a:solidFill>
          <a:srgbClr val="800000"/>
        </a:solidFill>
        <a:ln w="25400">
          <a:pattFill prst="pct75">
            <a:fgClr>
              <a:srgbClr val="000000"/>
            </a:fgClr>
            <a:bgClr>
              <a:srgbClr val="FFFFFF"/>
            </a:bgClr>
          </a:pattFill>
        </a:ln>
      </c:spPr>
    </c:plotArea>
    <c:plotVisOnly val="0"/>
    <c:dispBlanksAs val="gap"/>
    <c:showDLblsOverMax val="0"/>
  </c:chart>
  <c:spPr>
    <a:solidFill>
      <a:srgbClr val="333333"/>
    </a:solidFill>
    <a:ln w="38100">
      <a:pattFill prst="pct75">
        <a:fgClr>
          <a:srgbClr val="000000"/>
        </a:fgClr>
        <a:bgClr>
          <a:srgbClr val="FFFFFF"/>
        </a:bgClr>
      </a:pattFill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65"/>
          <c:h val="0.97975"/>
        </c:manualLayout>
      </c:layout>
      <c:barChart>
        <c:barDir val="col"/>
        <c:grouping val="clustered"/>
        <c:varyColors val="0"/>
        <c:ser>
          <c:idx val="0"/>
          <c:order val="0"/>
          <c:tx>
            <c:v>Km mensuel</c:v>
          </c:tx>
          <c:spPr>
            <a:solidFill>
              <a:srgbClr val="FF0000"/>
            </a:solidFill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Bilan!$A$56:$D$67</c:f>
              <c:multiLvlStrCache>
                <c:ptCount val="12"/>
                <c:lvl>
                  <c:pt idx="0">
                    <c:v>Janvier </c:v>
                  </c:pt>
                  <c:pt idx="1">
                    <c:v>Février</c:v>
                  </c:pt>
                  <c:pt idx="2">
                    <c:v>Mars</c:v>
                  </c:pt>
                  <c:pt idx="3">
                    <c:v>Avril</c:v>
                  </c:pt>
                  <c:pt idx="4">
                    <c:v>Mai</c:v>
                  </c:pt>
                  <c:pt idx="5">
                    <c:v>Juin</c:v>
                  </c:pt>
                  <c:pt idx="6">
                    <c:v>Juillet</c:v>
                  </c:pt>
                  <c:pt idx="7">
                    <c:v>Août</c:v>
                  </c:pt>
                  <c:pt idx="8">
                    <c:v>Septembre</c:v>
                  </c:pt>
                  <c:pt idx="9">
                    <c:v>Octobre</c:v>
                  </c:pt>
                  <c:pt idx="10">
                    <c:v>Novembre</c:v>
                  </c:pt>
                  <c:pt idx="11">
                    <c:v>Décembre</c:v>
                  </c:pt>
                </c:lvl>
              </c:multiLvlStrCache>
            </c:multiLvlStrRef>
          </c:cat>
          <c:val>
            <c:numRef>
              <c:f>Bilan!$E$56:$E$67</c:f>
              <c:numCache>
                <c:ptCount val="12"/>
                <c:pt idx="0">
                  <c:v>10</c:v>
                </c:pt>
                <c:pt idx="1">
                  <c:v>20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gapWidth val="0"/>
        <c:axId val="4064626"/>
        <c:axId val="36581635"/>
      </c:barChart>
      <c:catAx>
        <c:axId val="406462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8100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1200" b="1" i="0" u="none" baseline="0">
                <a:solidFill>
                  <a:srgbClr val="FFFFFF"/>
                </a:solidFill>
              </a:defRPr>
            </a:pPr>
          </a:p>
        </c:txPr>
        <c:crossAx val="36581635"/>
        <c:crossesAt val="0"/>
        <c:auto val="0"/>
        <c:lblOffset val="100"/>
        <c:tickLblSkip val="1"/>
        <c:noMultiLvlLbl val="0"/>
      </c:catAx>
      <c:valAx>
        <c:axId val="36581635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8100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1600" b="1" i="0" u="none" baseline="0">
                <a:solidFill>
                  <a:srgbClr val="FFFFFF"/>
                </a:solidFill>
              </a:defRPr>
            </a:pPr>
          </a:p>
        </c:txPr>
        <c:crossAx val="4064626"/>
        <c:crossesAt val="1"/>
        <c:crossBetween val="between"/>
        <c:dispUnits/>
        <c:majorUnit val="10"/>
      </c:valAx>
      <c:spPr>
        <a:solidFill>
          <a:srgbClr val="800000"/>
        </a:solidFill>
        <a:ln w="38100">
          <a:pattFill prst="pct75">
            <a:fgClr>
              <a:srgbClr val="000000"/>
            </a:fgClr>
            <a:bgClr>
              <a:srgbClr val="FFFFFF"/>
            </a:bgClr>
          </a:pattFill>
        </a:ln>
      </c:spPr>
    </c:plotArea>
    <c:plotVisOnly val="0"/>
    <c:dispBlanksAs val="gap"/>
    <c:showDLblsOverMax val="0"/>
  </c:chart>
  <c:spPr>
    <a:solidFill>
      <a:srgbClr val="333333"/>
    </a:solidFill>
    <a:ln w="38100">
      <a:pattFill prst="pct25">
        <a:fgClr>
          <a:srgbClr val="000000"/>
        </a:fgClr>
        <a:bgClr>
          <a:srgbClr val="FFFFFF"/>
        </a:bgClr>
      </a:pattFill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725"/>
          <c:w val="0.9865"/>
          <c:h val="0.95275"/>
        </c:manualLayout>
      </c:layout>
      <c:barChart>
        <c:barDir val="col"/>
        <c:grouping val="stacked"/>
        <c:varyColors val="0"/>
        <c:ser>
          <c:idx val="1"/>
          <c:order val="0"/>
          <c:tx>
            <c:v>Moyenne / mois</c:v>
          </c:tx>
          <c:spPr>
            <a:solidFill>
              <a:srgbClr val="FF0000"/>
            </a:solidFill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Bilan!$A$56:$D$67</c:f>
              <c:multiLvlStrCache>
                <c:ptCount val="12"/>
                <c:lvl>
                  <c:pt idx="0">
                    <c:v>Janvier </c:v>
                  </c:pt>
                  <c:pt idx="1">
                    <c:v>Février</c:v>
                  </c:pt>
                  <c:pt idx="2">
                    <c:v>Mars</c:v>
                  </c:pt>
                  <c:pt idx="3">
                    <c:v>Avril</c:v>
                  </c:pt>
                  <c:pt idx="4">
                    <c:v>Mai</c:v>
                  </c:pt>
                  <c:pt idx="5">
                    <c:v>Juin</c:v>
                  </c:pt>
                  <c:pt idx="6">
                    <c:v>Juillet</c:v>
                  </c:pt>
                  <c:pt idx="7">
                    <c:v>Août</c:v>
                  </c:pt>
                  <c:pt idx="8">
                    <c:v>Septembre</c:v>
                  </c:pt>
                  <c:pt idx="9">
                    <c:v>Octobre</c:v>
                  </c:pt>
                  <c:pt idx="10">
                    <c:v>Novembre</c:v>
                  </c:pt>
                  <c:pt idx="11">
                    <c:v>Décembre</c:v>
                  </c:pt>
                </c:lvl>
              </c:multiLvlStrCache>
            </c:multiLvlStrRef>
          </c:cat>
          <c:val>
            <c:numRef>
              <c:f>Bilan!$A$70:$A$81</c:f>
              <c:numCache>
                <c:ptCount val="12"/>
                <c:pt idx="0">
                  <c:v>10</c:v>
                </c:pt>
                <c:pt idx="1">
                  <c:v>15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0"/>
        <c:axId val="60799260"/>
        <c:axId val="10322429"/>
      </c:barChart>
      <c:catAx>
        <c:axId val="60799260"/>
        <c:scaling>
          <c:orientation val="minMax"/>
        </c:scaling>
        <c:axPos val="b"/>
        <c:majorGridlines>
          <c:spPr>
            <a:ln w="3175">
              <a:solidFill>
                <a:srgbClr val="FF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975" b="1" i="0" u="none" baseline="0">
                <a:solidFill>
                  <a:srgbClr val="FFFFFF"/>
                </a:solidFill>
              </a:defRPr>
            </a:pPr>
          </a:p>
        </c:txPr>
        <c:crossAx val="10322429"/>
        <c:crossesAt val="0"/>
        <c:auto val="1"/>
        <c:lblOffset val="100"/>
        <c:noMultiLvlLbl val="0"/>
      </c:catAx>
      <c:valAx>
        <c:axId val="10322429"/>
        <c:scaling>
          <c:orientation val="minMax"/>
        </c:scaling>
        <c:axPos val="l"/>
        <c:majorGridlines>
          <c:spPr>
            <a:ln w="3175">
              <a:solidFill>
                <a:srgbClr val="FF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25400">
            <a:pattFill prst="pct75">
              <a:fgClr>
                <a:srgbClr val="000000"/>
              </a:fgClr>
              <a:bgClr>
                <a:srgbClr val="FFFFFF"/>
              </a:bgClr>
            </a:pattFill>
          </a:ln>
        </c:spPr>
        <c:txPr>
          <a:bodyPr/>
          <a:lstStyle/>
          <a:p>
            <a:pPr>
              <a:defRPr lang="en-US" cap="none" sz="1025" b="1" i="0" u="none" baseline="0">
                <a:solidFill>
                  <a:srgbClr val="FFFFFF"/>
                </a:solidFill>
              </a:defRPr>
            </a:pPr>
          </a:p>
        </c:txPr>
        <c:crossAx val="60799260"/>
        <c:crossesAt val="1"/>
        <c:crossBetween val="between"/>
        <c:dispUnits/>
        <c:majorUnit val="5"/>
        <c:minorUnit val="1"/>
      </c:valAx>
      <c:spPr>
        <a:solidFill>
          <a:srgbClr val="800000"/>
        </a:solidFill>
        <a:ln w="38100">
          <a:pattFill prst="pct75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spPr>
    <a:solidFill>
      <a:srgbClr val="333333"/>
    </a:solidFill>
    <a:ln w="3175">
      <a:pattFill prst="pct50">
        <a:fgClr>
          <a:srgbClr val="000000"/>
        </a:fgClr>
        <a:bgClr>
          <a:srgbClr val="FFFFFF"/>
        </a:bgClr>
      </a:pattFill>
    </a:ln>
  </c:spPr>
  <c:txPr>
    <a:bodyPr vert="horz" rot="0"/>
    <a:lstStyle/>
    <a:p>
      <a:pPr>
        <a:defRPr lang="en-US" cap="none" sz="2300" b="1" i="0" u="none" baseline="0">
          <a:solidFill>
            <a:srgbClr val="FFFFFF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0"/>
          <c:order val="0"/>
          <c:tx>
            <c:v>2001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Bilan!$A$56:$D$67</c:f>
              <c:multiLvlStrCache>
                <c:ptCount val="12"/>
                <c:lvl>
                  <c:pt idx="0">
                    <c:v>Janvier </c:v>
                  </c:pt>
                  <c:pt idx="1">
                    <c:v>Février</c:v>
                  </c:pt>
                  <c:pt idx="2">
                    <c:v>Mars</c:v>
                  </c:pt>
                  <c:pt idx="3">
                    <c:v>Avril</c:v>
                  </c:pt>
                  <c:pt idx="4">
                    <c:v>Mai</c:v>
                  </c:pt>
                  <c:pt idx="5">
                    <c:v>Juin</c:v>
                  </c:pt>
                  <c:pt idx="6">
                    <c:v>Juillet</c:v>
                  </c:pt>
                  <c:pt idx="7">
                    <c:v>Août</c:v>
                  </c:pt>
                  <c:pt idx="8">
                    <c:v>Septembre</c:v>
                  </c:pt>
                  <c:pt idx="9">
                    <c:v>Octobre</c:v>
                  </c:pt>
                  <c:pt idx="10">
                    <c:v>Novembre</c:v>
                  </c:pt>
                  <c:pt idx="11">
                    <c:v>Décembre</c:v>
                  </c:pt>
                </c:lvl>
              </c:multiLvlStrCache>
            </c:multiLvlStrRef>
          </c:cat>
          <c:val>
            <c:numRef>
              <c:f>Archives!$B$2:$B$13</c:f>
              <c:numCache>
                <c:ptCount val="12"/>
              </c:numCache>
            </c:numRef>
          </c:val>
          <c:smooth val="1"/>
        </c:ser>
        <c:ser>
          <c:idx val="1"/>
          <c:order val="1"/>
          <c:tx>
            <c:v>2002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Bilan!$A$56:$D$67</c:f>
              <c:multiLvlStrCache>
                <c:ptCount val="12"/>
                <c:lvl>
                  <c:pt idx="0">
                    <c:v>Janvier </c:v>
                  </c:pt>
                  <c:pt idx="1">
                    <c:v>Février</c:v>
                  </c:pt>
                  <c:pt idx="2">
                    <c:v>Mars</c:v>
                  </c:pt>
                  <c:pt idx="3">
                    <c:v>Avril</c:v>
                  </c:pt>
                  <c:pt idx="4">
                    <c:v>Mai</c:v>
                  </c:pt>
                  <c:pt idx="5">
                    <c:v>Juin</c:v>
                  </c:pt>
                  <c:pt idx="6">
                    <c:v>Juillet</c:v>
                  </c:pt>
                  <c:pt idx="7">
                    <c:v>Août</c:v>
                  </c:pt>
                  <c:pt idx="8">
                    <c:v>Septembre</c:v>
                  </c:pt>
                  <c:pt idx="9">
                    <c:v>Octobre</c:v>
                  </c:pt>
                  <c:pt idx="10">
                    <c:v>Novembre</c:v>
                  </c:pt>
                  <c:pt idx="11">
                    <c:v>Décembre</c:v>
                  </c:pt>
                </c:lvl>
              </c:multiLvlStrCache>
            </c:multiLvlStrRef>
          </c:cat>
          <c:val>
            <c:numRef>
              <c:f>Archives!$C$2:$C$13</c:f>
              <c:numCache>
                <c:ptCount val="12"/>
              </c:numCache>
            </c:numRef>
          </c:val>
          <c:smooth val="0"/>
        </c:ser>
        <c:ser>
          <c:idx val="2"/>
          <c:order val="2"/>
          <c:tx>
            <c:v>2003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Bilan!$A$56:$D$67</c:f>
              <c:multiLvlStrCache>
                <c:ptCount val="12"/>
                <c:lvl>
                  <c:pt idx="0">
                    <c:v>Janvier </c:v>
                  </c:pt>
                  <c:pt idx="1">
                    <c:v>Février</c:v>
                  </c:pt>
                  <c:pt idx="2">
                    <c:v>Mars</c:v>
                  </c:pt>
                  <c:pt idx="3">
                    <c:v>Avril</c:v>
                  </c:pt>
                  <c:pt idx="4">
                    <c:v>Mai</c:v>
                  </c:pt>
                  <c:pt idx="5">
                    <c:v>Juin</c:v>
                  </c:pt>
                  <c:pt idx="6">
                    <c:v>Juillet</c:v>
                  </c:pt>
                  <c:pt idx="7">
                    <c:v>Août</c:v>
                  </c:pt>
                  <c:pt idx="8">
                    <c:v>Septembre</c:v>
                  </c:pt>
                  <c:pt idx="9">
                    <c:v>Octobre</c:v>
                  </c:pt>
                  <c:pt idx="10">
                    <c:v>Novembre</c:v>
                  </c:pt>
                  <c:pt idx="11">
                    <c:v>Décembre</c:v>
                  </c:pt>
                </c:lvl>
              </c:multiLvlStrCache>
            </c:multiLvlStrRef>
          </c:cat>
          <c:val>
            <c:numRef>
              <c:f>Archives!$D$2:$D$13</c:f>
              <c:numCache>
                <c:ptCount val="12"/>
              </c:numCache>
            </c:numRef>
          </c:val>
          <c:smooth val="1"/>
        </c:ser>
        <c:ser>
          <c:idx val="3"/>
          <c:order val="3"/>
          <c:tx>
            <c:v>2004</c:v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Bilan!$A$56:$D$67</c:f>
              <c:multiLvlStrCache>
                <c:ptCount val="12"/>
                <c:lvl>
                  <c:pt idx="0">
                    <c:v>Janvier </c:v>
                  </c:pt>
                  <c:pt idx="1">
                    <c:v>Février</c:v>
                  </c:pt>
                  <c:pt idx="2">
                    <c:v>Mars</c:v>
                  </c:pt>
                  <c:pt idx="3">
                    <c:v>Avril</c:v>
                  </c:pt>
                  <c:pt idx="4">
                    <c:v>Mai</c:v>
                  </c:pt>
                  <c:pt idx="5">
                    <c:v>Juin</c:v>
                  </c:pt>
                  <c:pt idx="6">
                    <c:v>Juillet</c:v>
                  </c:pt>
                  <c:pt idx="7">
                    <c:v>Août</c:v>
                  </c:pt>
                  <c:pt idx="8">
                    <c:v>Septembre</c:v>
                  </c:pt>
                  <c:pt idx="9">
                    <c:v>Octobre</c:v>
                  </c:pt>
                  <c:pt idx="10">
                    <c:v>Novembre</c:v>
                  </c:pt>
                  <c:pt idx="11">
                    <c:v>Décembre</c:v>
                  </c:pt>
                </c:lvl>
              </c:multiLvlStrCache>
            </c:multiLvlStrRef>
          </c:cat>
          <c:val>
            <c:numRef>
              <c:f>Archives!$E$2:$E$13</c:f>
              <c:numCache>
                <c:ptCount val="12"/>
              </c:numCache>
            </c:numRef>
          </c:val>
          <c:smooth val="1"/>
        </c:ser>
        <c:ser>
          <c:idx val="4"/>
          <c:order val="4"/>
          <c:tx>
            <c:v>2005</c:v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Bilan!$A$56:$D$67</c:f>
              <c:multiLvlStrCache>
                <c:ptCount val="12"/>
                <c:lvl>
                  <c:pt idx="0">
                    <c:v>Janvier </c:v>
                  </c:pt>
                  <c:pt idx="1">
                    <c:v>Février</c:v>
                  </c:pt>
                  <c:pt idx="2">
                    <c:v>Mars</c:v>
                  </c:pt>
                  <c:pt idx="3">
                    <c:v>Avril</c:v>
                  </c:pt>
                  <c:pt idx="4">
                    <c:v>Mai</c:v>
                  </c:pt>
                  <c:pt idx="5">
                    <c:v>Juin</c:v>
                  </c:pt>
                  <c:pt idx="6">
                    <c:v>Juillet</c:v>
                  </c:pt>
                  <c:pt idx="7">
                    <c:v>Août</c:v>
                  </c:pt>
                  <c:pt idx="8">
                    <c:v>Septembre</c:v>
                  </c:pt>
                  <c:pt idx="9">
                    <c:v>Octobre</c:v>
                  </c:pt>
                  <c:pt idx="10">
                    <c:v>Novembre</c:v>
                  </c:pt>
                  <c:pt idx="11">
                    <c:v>Décembre</c:v>
                  </c:pt>
                </c:lvl>
              </c:multiLvlStrCache>
            </c:multiLvlStrRef>
          </c:cat>
          <c:val>
            <c:numRef>
              <c:f>Archives!$F$2:$F$13</c:f>
              <c:numCache>
                <c:ptCount val="12"/>
              </c:numCache>
            </c:numRef>
          </c:val>
          <c:smooth val="1"/>
        </c:ser>
        <c:ser>
          <c:idx val="5"/>
          <c:order val="5"/>
          <c:tx>
            <c:v>2006</c:v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Bilan!$A$56:$D$67</c:f>
              <c:multiLvlStrCache>
                <c:ptCount val="12"/>
                <c:lvl>
                  <c:pt idx="0">
                    <c:v>Janvier </c:v>
                  </c:pt>
                  <c:pt idx="1">
                    <c:v>Février</c:v>
                  </c:pt>
                  <c:pt idx="2">
                    <c:v>Mars</c:v>
                  </c:pt>
                  <c:pt idx="3">
                    <c:v>Avril</c:v>
                  </c:pt>
                  <c:pt idx="4">
                    <c:v>Mai</c:v>
                  </c:pt>
                  <c:pt idx="5">
                    <c:v>Juin</c:v>
                  </c:pt>
                  <c:pt idx="6">
                    <c:v>Juillet</c:v>
                  </c:pt>
                  <c:pt idx="7">
                    <c:v>Août</c:v>
                  </c:pt>
                  <c:pt idx="8">
                    <c:v>Septembre</c:v>
                  </c:pt>
                  <c:pt idx="9">
                    <c:v>Octobre</c:v>
                  </c:pt>
                  <c:pt idx="10">
                    <c:v>Novembre</c:v>
                  </c:pt>
                  <c:pt idx="11">
                    <c:v>Décembre</c:v>
                  </c:pt>
                </c:lvl>
              </c:multiLvlStrCache>
            </c:multiLvlStrRef>
          </c:cat>
          <c:val>
            <c:numRef>
              <c:f>Archives!$G$2:$G$13</c:f>
              <c:numCache>
                <c:ptCount val="12"/>
              </c:numCache>
            </c:numRef>
          </c:val>
          <c:smooth val="1"/>
        </c:ser>
        <c:ser>
          <c:idx val="6"/>
          <c:order val="6"/>
          <c:tx>
            <c:v>2007</c:v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Archives!$H$2:$H$13</c:f>
              <c:numCache>
                <c:ptCount val="12"/>
              </c:numCache>
            </c:numRef>
          </c:val>
          <c:smooth val="1"/>
        </c:ser>
        <c:ser>
          <c:idx val="7"/>
          <c:order val="7"/>
          <c:tx>
            <c:v>2008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Archives!$I$2:$I$13</c:f>
              <c:numCache>
                <c:ptCount val="12"/>
              </c:numCache>
            </c:numRef>
          </c:val>
          <c:smooth val="1"/>
        </c:ser>
        <c:ser>
          <c:idx val="8"/>
          <c:order val="8"/>
          <c:tx>
            <c:v>2009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Archives!$J$2:$J$13</c:f>
              <c:numCache>
                <c:ptCount val="12"/>
                <c:pt idx="0">
                  <c:v>10</c:v>
                </c:pt>
                <c:pt idx="1">
                  <c:v>30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25792998"/>
        <c:axId val="30810391"/>
      </c:lineChart>
      <c:catAx>
        <c:axId val="25792998"/>
        <c:scaling>
          <c:orientation val="minMax"/>
        </c:scaling>
        <c:axPos val="b"/>
        <c:majorGridlines>
          <c:spPr>
            <a:ln w="3175">
              <a:solidFill>
                <a:srgbClr val="FF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925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0810391"/>
        <c:crossesAt val="0"/>
        <c:auto val="1"/>
        <c:lblOffset val="100"/>
        <c:noMultiLvlLbl val="0"/>
      </c:catAx>
      <c:valAx>
        <c:axId val="30810391"/>
        <c:scaling>
          <c:orientation val="minMax"/>
          <c:min val="0"/>
        </c:scaling>
        <c:axPos val="l"/>
        <c:majorGridlines>
          <c:spPr>
            <a:ln w="3175">
              <a:solidFill>
                <a:srgbClr val="FF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25400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5792998"/>
        <c:crossesAt val="1"/>
        <c:crossBetween val="between"/>
        <c:dispUnits/>
        <c:majorUnit val="100"/>
        <c:minorUnit val="11.109"/>
      </c:valAx>
      <c:spPr>
        <a:solidFill>
          <a:srgbClr val="800000"/>
        </a:solidFill>
        <a:ln w="25400">
          <a:solidFill>
            <a:srgbClr val="FF0000"/>
          </a:solidFill>
        </a:ln>
      </c:spPr>
    </c:plotArea>
    <c:legend>
      <c:legendPos val="r"/>
      <c:layout>
        <c:manualLayout>
          <c:xMode val="edge"/>
          <c:yMode val="edge"/>
          <c:x val="0.0445"/>
          <c:y val="0.0215"/>
        </c:manualLayout>
      </c:layout>
      <c:overlay val="0"/>
      <c:spPr>
        <a:solidFill>
          <a:srgbClr val="969696"/>
        </a:solidFill>
        <a:ln w="3175">
          <a:solidFill>
            <a:srgbClr val="FF0000"/>
          </a:solidFill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FF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  <a:ln w="3175">
      <a:pattFill prst="pct50">
        <a:fgClr>
          <a:srgbClr val="000000"/>
        </a:fgClr>
        <a:bgClr>
          <a:srgbClr val="FFFFFF"/>
        </a:bgClr>
      </a:pattFill>
    </a:ln>
  </c:spPr>
  <c:txPr>
    <a:bodyPr vert="horz" rot="0"/>
    <a:lstStyle/>
    <a:p>
      <a:pPr>
        <a:defRPr lang="en-US" cap="none" sz="2300" b="0" i="0" u="none" baseline="0">
          <a:solidFill>
            <a:srgbClr val="FF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585"/>
          <c:y val="0.007"/>
          <c:w val="0.42325"/>
          <c:h val="0.986"/>
        </c:manualLayout>
      </c:layout>
      <c:pieChart>
        <c:varyColors val="1"/>
        <c:ser>
          <c:idx val="0"/>
          <c:order val="0"/>
          <c:tx>
            <c:v>Pourcentage en temps</c:v>
          </c:tx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00FF00"/>
              </a:solidFill>
            </c:spPr>
          </c:dPt>
          <c:dPt>
            <c:idx val="2"/>
            <c:spPr>
              <a:solidFill>
                <a:srgbClr val="0000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5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55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dLblPos val="inEnd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550" b="0" i="0" u="none" baseline="0"/>
                </a:pPr>
              </a:p>
            </c:txPr>
            <c:dLblPos val="in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Bilan!$H$1:$J$1</c:f>
              <c:strCache>
                <c:ptCount val="3"/>
                <c:pt idx="0">
                  <c:v>cap</c:v>
                </c:pt>
                <c:pt idx="1">
                  <c:v>vélo</c:v>
                </c:pt>
                <c:pt idx="2">
                  <c:v>natation</c:v>
                </c:pt>
              </c:strCache>
            </c:strRef>
          </c:cat>
          <c:val>
            <c:numRef>
              <c:f>Bilan!$H$69:$J$69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firstSliceAng val="180"/>
      </c:pieChart>
      <c:spPr>
        <a:solidFill>
          <a:srgbClr val="333399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333399"/>
    </a:solidFill>
    <a:ln w="38100">
      <a:pattFill prst="pct50">
        <a:fgClr>
          <a:srgbClr val="000000"/>
        </a:fgClr>
        <a:bgClr>
          <a:srgbClr val="FFFFFF"/>
        </a:bgClr>
      </a:patt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0015"/>
          <c:w val="0.9855"/>
          <c:h val="0.9985"/>
        </c:manualLayout>
      </c:layout>
      <c:barChart>
        <c:barDir val="col"/>
        <c:grouping val="clustered"/>
        <c:varyColors val="0"/>
        <c:ser>
          <c:idx val="0"/>
          <c:order val="0"/>
          <c:tx>
            <c:v>Nbre d'heures entrainement</c:v>
          </c:tx>
          <c:spPr>
            <a:solidFill>
              <a:srgbClr val="333399"/>
            </a:solidFill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Bilan!$B$2:$B$53</c:f>
              <c:strCache>
                <c:ptCount val="52"/>
                <c:pt idx="0">
                  <c:v>40544</c:v>
                </c:pt>
                <c:pt idx="1">
                  <c:v>40548</c:v>
                </c:pt>
                <c:pt idx="2">
                  <c:v>40555</c:v>
                </c:pt>
                <c:pt idx="3">
                  <c:v>40562</c:v>
                </c:pt>
                <c:pt idx="4">
                  <c:v>40569</c:v>
                </c:pt>
                <c:pt idx="5">
                  <c:v>40576</c:v>
                </c:pt>
                <c:pt idx="6">
                  <c:v>40583</c:v>
                </c:pt>
                <c:pt idx="7">
                  <c:v>40590</c:v>
                </c:pt>
                <c:pt idx="8">
                  <c:v>40597</c:v>
                </c:pt>
                <c:pt idx="9">
                  <c:v>40604</c:v>
                </c:pt>
                <c:pt idx="10">
                  <c:v>40611</c:v>
                </c:pt>
                <c:pt idx="11">
                  <c:v>40618</c:v>
                </c:pt>
                <c:pt idx="12">
                  <c:v>40625</c:v>
                </c:pt>
                <c:pt idx="13">
                  <c:v>40632</c:v>
                </c:pt>
                <c:pt idx="14">
                  <c:v>40639</c:v>
                </c:pt>
                <c:pt idx="15">
                  <c:v>40646</c:v>
                </c:pt>
                <c:pt idx="16">
                  <c:v>40653</c:v>
                </c:pt>
                <c:pt idx="17">
                  <c:v>40660</c:v>
                </c:pt>
                <c:pt idx="18">
                  <c:v>40667</c:v>
                </c:pt>
                <c:pt idx="19">
                  <c:v>40674</c:v>
                </c:pt>
                <c:pt idx="20">
                  <c:v>40681</c:v>
                </c:pt>
                <c:pt idx="21">
                  <c:v>40688</c:v>
                </c:pt>
                <c:pt idx="22">
                  <c:v>40695</c:v>
                </c:pt>
                <c:pt idx="23">
                  <c:v>40702</c:v>
                </c:pt>
                <c:pt idx="24">
                  <c:v>40709</c:v>
                </c:pt>
                <c:pt idx="25">
                  <c:v>40716</c:v>
                </c:pt>
                <c:pt idx="26">
                  <c:v>40723</c:v>
                </c:pt>
                <c:pt idx="27">
                  <c:v>40730</c:v>
                </c:pt>
                <c:pt idx="28">
                  <c:v>40737</c:v>
                </c:pt>
                <c:pt idx="29">
                  <c:v>40744</c:v>
                </c:pt>
                <c:pt idx="30">
                  <c:v>40751</c:v>
                </c:pt>
                <c:pt idx="31">
                  <c:v>40758</c:v>
                </c:pt>
                <c:pt idx="32">
                  <c:v>40765</c:v>
                </c:pt>
                <c:pt idx="33">
                  <c:v>40772</c:v>
                </c:pt>
                <c:pt idx="34">
                  <c:v>40779</c:v>
                </c:pt>
                <c:pt idx="35">
                  <c:v>40786</c:v>
                </c:pt>
                <c:pt idx="36">
                  <c:v>40793</c:v>
                </c:pt>
                <c:pt idx="37">
                  <c:v>40800</c:v>
                </c:pt>
                <c:pt idx="38">
                  <c:v>40807</c:v>
                </c:pt>
                <c:pt idx="39">
                  <c:v>40814</c:v>
                </c:pt>
                <c:pt idx="40">
                  <c:v>40821</c:v>
                </c:pt>
                <c:pt idx="41">
                  <c:v>40828</c:v>
                </c:pt>
                <c:pt idx="42">
                  <c:v>40835</c:v>
                </c:pt>
                <c:pt idx="43">
                  <c:v>40842</c:v>
                </c:pt>
                <c:pt idx="44">
                  <c:v>40849</c:v>
                </c:pt>
                <c:pt idx="45">
                  <c:v>40856</c:v>
                </c:pt>
                <c:pt idx="46">
                  <c:v>40863</c:v>
                </c:pt>
                <c:pt idx="47">
                  <c:v>40870</c:v>
                </c:pt>
                <c:pt idx="48">
                  <c:v>40877</c:v>
                </c:pt>
                <c:pt idx="49">
                  <c:v>40884</c:v>
                </c:pt>
                <c:pt idx="50">
                  <c:v>40891</c:v>
                </c:pt>
                <c:pt idx="51">
                  <c:v>40898</c:v>
                </c:pt>
              </c:strCache>
            </c:strRef>
          </c:cat>
          <c:val>
            <c:numRef>
              <c:f>Bilan!$L$2:$L$54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</c:ser>
        <c:overlap val="100"/>
        <c:gapWidth val="0"/>
        <c:axId val="16642916"/>
        <c:axId val="15568517"/>
      </c:barChart>
      <c:catAx>
        <c:axId val="16642916"/>
        <c:scaling>
          <c:orientation val="minMax"/>
        </c:scaling>
        <c:axPos val="b"/>
        <c:delete val="0"/>
        <c:numFmt formatCode="d/m" sourceLinked="0"/>
        <c:majorTickMark val="out"/>
        <c:minorTickMark val="out"/>
        <c:tickLblPos val="nextTo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1575" b="0" i="0" u="none" baseline="0">
                <a:solidFill>
                  <a:srgbClr val="FFFFFF"/>
                </a:solidFill>
              </a:defRPr>
            </a:pPr>
          </a:p>
        </c:txPr>
        <c:crossAx val="15568517"/>
        <c:crosses val="autoZero"/>
        <c:auto val="0"/>
        <c:lblOffset val="100"/>
        <c:tickLblSkip val="1"/>
        <c:noMultiLvlLbl val="0"/>
      </c:catAx>
      <c:valAx>
        <c:axId val="15568517"/>
        <c:scaling>
          <c:orientation val="minMax"/>
          <c:max val="1.2500014"/>
          <c:min val="0"/>
        </c:scaling>
        <c:axPos val="l"/>
        <c:majorGridlines>
          <c:spPr>
            <a:ln w="3175">
              <a:solidFill>
                <a:srgbClr val="003366"/>
              </a:solidFill>
            </a:ln>
          </c:spPr>
        </c:majorGridlines>
        <c:delete val="0"/>
        <c:numFmt formatCode="[h]:mm:ss" sourceLinked="0"/>
        <c:majorTickMark val="out"/>
        <c:minorTickMark val="none"/>
        <c:tickLblPos val="nextTo"/>
        <c:spPr>
          <a:ln w="25400">
            <a:solidFill>
              <a:srgbClr val="333399"/>
            </a:solidFill>
          </a:ln>
        </c:spPr>
        <c:txPr>
          <a:bodyPr/>
          <a:lstStyle/>
          <a:p>
            <a:pPr>
              <a:defRPr lang="en-US" cap="none" sz="1425" b="0" i="0" u="none" baseline="0">
                <a:solidFill>
                  <a:srgbClr val="FFFFFF"/>
                </a:solidFill>
              </a:defRPr>
            </a:pPr>
          </a:p>
        </c:txPr>
        <c:crossAx val="16642916"/>
        <c:crossesAt val="1"/>
        <c:crossBetween val="between"/>
        <c:dispUnits/>
        <c:majorUnit val="0.0416668"/>
      </c:valAx>
      <c:spPr>
        <a:solidFill>
          <a:srgbClr val="C0C0C0"/>
        </a:solidFill>
        <a:ln w="38100">
          <a:pattFill prst="pct50">
            <a:fgClr>
              <a:srgbClr val="000000"/>
            </a:fgClr>
            <a:bgClr>
              <a:srgbClr val="FFFFFF"/>
            </a:bgClr>
          </a:pattFill>
        </a:ln>
      </c:spPr>
    </c:plotArea>
    <c:plotVisOnly val="0"/>
    <c:dispBlanksAs val="gap"/>
    <c:showDLblsOverMax val="0"/>
  </c:chart>
  <c:spPr>
    <a:solidFill>
      <a:srgbClr val="0000FF"/>
    </a:solidFill>
    <a:ln w="38100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0015"/>
          <c:w val="0.9855"/>
          <c:h val="0.9985"/>
        </c:manualLayout>
      </c:layout>
      <c:barChart>
        <c:barDir val="col"/>
        <c:grouping val="clustered"/>
        <c:varyColors val="0"/>
        <c:ser>
          <c:idx val="0"/>
          <c:order val="0"/>
          <c:tx>
            <c:v>Nbre d'heures entrainement</c:v>
          </c:tx>
          <c:spPr>
            <a:solidFill>
              <a:srgbClr val="333399"/>
            </a:solidFill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Bilan!$A$56:$D$67</c:f>
              <c:multiLvlStrCache>
                <c:ptCount val="12"/>
                <c:lvl>
                  <c:pt idx="0">
                    <c:v>Janvier </c:v>
                  </c:pt>
                  <c:pt idx="1">
                    <c:v>Février</c:v>
                  </c:pt>
                  <c:pt idx="2">
                    <c:v>Mars</c:v>
                  </c:pt>
                  <c:pt idx="3">
                    <c:v>Avril</c:v>
                  </c:pt>
                  <c:pt idx="4">
                    <c:v>Mai</c:v>
                  </c:pt>
                  <c:pt idx="5">
                    <c:v>Juin</c:v>
                  </c:pt>
                  <c:pt idx="6">
                    <c:v>Juillet</c:v>
                  </c:pt>
                  <c:pt idx="7">
                    <c:v>Août</c:v>
                  </c:pt>
                  <c:pt idx="8">
                    <c:v>Septembre</c:v>
                  </c:pt>
                  <c:pt idx="9">
                    <c:v>Octobre</c:v>
                  </c:pt>
                  <c:pt idx="10">
                    <c:v>Novembre</c:v>
                  </c:pt>
                  <c:pt idx="11">
                    <c:v>Décembre</c:v>
                  </c:pt>
                </c:lvl>
              </c:multiLvlStrCache>
            </c:multiLvlStrRef>
          </c:cat>
          <c:val>
            <c:numRef>
              <c:f>Bilan!$L$56:$L$67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0"/>
        <c:axId val="5898926"/>
        <c:axId val="53090335"/>
      </c:barChart>
      <c:catAx>
        <c:axId val="5898926"/>
        <c:scaling>
          <c:orientation val="minMax"/>
        </c:scaling>
        <c:axPos val="b"/>
        <c:delete val="0"/>
        <c:numFmt formatCode="d/m" sourceLinked="0"/>
        <c:majorTickMark val="out"/>
        <c:minorTickMark val="out"/>
        <c:tickLblPos val="nextTo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1025" b="0" i="0" u="none" baseline="0">
                <a:solidFill>
                  <a:srgbClr val="FFFFFF"/>
                </a:solidFill>
              </a:defRPr>
            </a:pPr>
          </a:p>
        </c:txPr>
        <c:crossAx val="53090335"/>
        <c:crosses val="autoZero"/>
        <c:auto val="0"/>
        <c:lblOffset val="100"/>
        <c:tickLblSkip val="1"/>
        <c:noMultiLvlLbl val="0"/>
      </c:catAx>
      <c:valAx>
        <c:axId val="53090335"/>
        <c:scaling>
          <c:orientation val="minMax"/>
          <c:min val="0"/>
        </c:scaling>
        <c:axPos val="l"/>
        <c:majorGridlines>
          <c:spPr>
            <a:ln w="3175">
              <a:solidFill>
                <a:srgbClr val="003366"/>
              </a:solidFill>
            </a:ln>
          </c:spPr>
        </c:majorGridlines>
        <c:delete val="0"/>
        <c:numFmt formatCode="[h]:mm:ss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FFFFFF"/>
                </a:solidFill>
              </a:defRPr>
            </a:pPr>
          </a:p>
        </c:txPr>
        <c:crossAx val="5898926"/>
        <c:crossesAt val="1"/>
        <c:crossBetween val="between"/>
        <c:dispUnits/>
        <c:majorUnit val="0.0416668"/>
      </c:valAx>
      <c:spPr>
        <a:solidFill>
          <a:srgbClr val="C0C0C0"/>
        </a:solidFill>
        <a:ln w="25400">
          <a:solidFill>
            <a:srgbClr val="333333"/>
          </a:solidFill>
        </a:ln>
      </c:spPr>
    </c:plotArea>
    <c:plotVisOnly val="0"/>
    <c:dispBlanksAs val="gap"/>
    <c:showDLblsOverMax val="0"/>
  </c:chart>
  <c:spPr>
    <a:solidFill>
      <a:srgbClr val="003366"/>
    </a:solidFill>
    <a:ln w="381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"/>
          <c:w val="0.99125"/>
          <c:h val="0.97075"/>
        </c:manualLayout>
      </c:layout>
      <c:barChart>
        <c:barDir val="col"/>
        <c:grouping val="clustered"/>
        <c:varyColors val="0"/>
        <c:ser>
          <c:idx val="0"/>
          <c:order val="0"/>
          <c:tx>
            <c:v>Km hebdomadaire</c:v>
          </c:tx>
          <c:spPr>
            <a:solidFill>
              <a:srgbClr val="333399"/>
            </a:solidFill>
            <a:ln w="12700">
              <a:solidFill>
                <a:srgbClr val="003366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Bilan!$B$2:$B$53</c:f>
              <c:strCache>
                <c:ptCount val="52"/>
                <c:pt idx="0">
                  <c:v>40544</c:v>
                </c:pt>
                <c:pt idx="1">
                  <c:v>40548</c:v>
                </c:pt>
                <c:pt idx="2">
                  <c:v>40555</c:v>
                </c:pt>
                <c:pt idx="3">
                  <c:v>40562</c:v>
                </c:pt>
                <c:pt idx="4">
                  <c:v>40569</c:v>
                </c:pt>
                <c:pt idx="5">
                  <c:v>40576</c:v>
                </c:pt>
                <c:pt idx="6">
                  <c:v>40583</c:v>
                </c:pt>
                <c:pt idx="7">
                  <c:v>40590</c:v>
                </c:pt>
                <c:pt idx="8">
                  <c:v>40597</c:v>
                </c:pt>
                <c:pt idx="9">
                  <c:v>40604</c:v>
                </c:pt>
                <c:pt idx="10">
                  <c:v>40611</c:v>
                </c:pt>
                <c:pt idx="11">
                  <c:v>40618</c:v>
                </c:pt>
                <c:pt idx="12">
                  <c:v>40625</c:v>
                </c:pt>
                <c:pt idx="13">
                  <c:v>40632</c:v>
                </c:pt>
                <c:pt idx="14">
                  <c:v>40639</c:v>
                </c:pt>
                <c:pt idx="15">
                  <c:v>40646</c:v>
                </c:pt>
                <c:pt idx="16">
                  <c:v>40653</c:v>
                </c:pt>
                <c:pt idx="17">
                  <c:v>40660</c:v>
                </c:pt>
                <c:pt idx="18">
                  <c:v>40667</c:v>
                </c:pt>
                <c:pt idx="19">
                  <c:v>40674</c:v>
                </c:pt>
                <c:pt idx="20">
                  <c:v>40681</c:v>
                </c:pt>
                <c:pt idx="21">
                  <c:v>40688</c:v>
                </c:pt>
                <c:pt idx="22">
                  <c:v>40695</c:v>
                </c:pt>
                <c:pt idx="23">
                  <c:v>40702</c:v>
                </c:pt>
                <c:pt idx="24">
                  <c:v>40709</c:v>
                </c:pt>
                <c:pt idx="25">
                  <c:v>40716</c:v>
                </c:pt>
                <c:pt idx="26">
                  <c:v>40723</c:v>
                </c:pt>
                <c:pt idx="27">
                  <c:v>40730</c:v>
                </c:pt>
                <c:pt idx="28">
                  <c:v>40737</c:v>
                </c:pt>
                <c:pt idx="29">
                  <c:v>40744</c:v>
                </c:pt>
                <c:pt idx="30">
                  <c:v>40751</c:v>
                </c:pt>
                <c:pt idx="31">
                  <c:v>40758</c:v>
                </c:pt>
                <c:pt idx="32">
                  <c:v>40765</c:v>
                </c:pt>
                <c:pt idx="33">
                  <c:v>40772</c:v>
                </c:pt>
                <c:pt idx="34">
                  <c:v>40779</c:v>
                </c:pt>
                <c:pt idx="35">
                  <c:v>40786</c:v>
                </c:pt>
                <c:pt idx="36">
                  <c:v>40793</c:v>
                </c:pt>
                <c:pt idx="37">
                  <c:v>40800</c:v>
                </c:pt>
                <c:pt idx="38">
                  <c:v>40807</c:v>
                </c:pt>
                <c:pt idx="39">
                  <c:v>40814</c:v>
                </c:pt>
                <c:pt idx="40">
                  <c:v>40821</c:v>
                </c:pt>
                <c:pt idx="41">
                  <c:v>40828</c:v>
                </c:pt>
                <c:pt idx="42">
                  <c:v>40835</c:v>
                </c:pt>
                <c:pt idx="43">
                  <c:v>40842</c:v>
                </c:pt>
                <c:pt idx="44">
                  <c:v>40849</c:v>
                </c:pt>
                <c:pt idx="45">
                  <c:v>40856</c:v>
                </c:pt>
                <c:pt idx="46">
                  <c:v>40863</c:v>
                </c:pt>
                <c:pt idx="47">
                  <c:v>40870</c:v>
                </c:pt>
                <c:pt idx="48">
                  <c:v>40877</c:v>
                </c:pt>
                <c:pt idx="49">
                  <c:v>40884</c:v>
                </c:pt>
                <c:pt idx="50">
                  <c:v>40891</c:v>
                </c:pt>
                <c:pt idx="51">
                  <c:v>40898</c:v>
                </c:pt>
              </c:strCache>
            </c:strRef>
          </c:cat>
          <c:val>
            <c:numRef>
              <c:f>Bilan!$G$2:$G$53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gapWidth val="10"/>
        <c:axId val="8050968"/>
        <c:axId val="5349849"/>
      </c:barChart>
      <c:catAx>
        <c:axId val="805096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1200" b="1" i="0" u="none" baseline="0"/>
            </a:pPr>
          </a:p>
        </c:txPr>
        <c:crossAx val="5349849"/>
        <c:crossesAt val="0"/>
        <c:auto val="0"/>
        <c:lblOffset val="100"/>
        <c:tickLblSkip val="1"/>
        <c:noMultiLvlLbl val="0"/>
      </c:catAx>
      <c:valAx>
        <c:axId val="5349849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525" b="1" i="0" u="none" baseline="0">
                <a:solidFill>
                  <a:srgbClr val="000000"/>
                </a:solidFill>
              </a:defRPr>
            </a:pPr>
          </a:p>
        </c:txPr>
        <c:crossAx val="8050968"/>
        <c:crossesAt val="1"/>
        <c:crossBetween val="between"/>
        <c:dispUnits/>
        <c:majorUnit val="0.5"/>
      </c:valAx>
      <c:spPr>
        <a:solidFill>
          <a:srgbClr val="C0C0C0"/>
        </a:solidFill>
        <a:ln w="25400">
          <a:pattFill prst="pct75">
            <a:fgClr>
              <a:srgbClr val="000000"/>
            </a:fgClr>
            <a:bgClr>
              <a:srgbClr val="FFFFFF"/>
            </a:bgClr>
          </a:pattFill>
        </a:ln>
      </c:spPr>
    </c:plotArea>
    <c:plotVisOnly val="0"/>
    <c:dispBlanksAs val="gap"/>
    <c:showDLblsOverMax val="0"/>
  </c:chart>
  <c:spPr>
    <a:solidFill>
      <a:srgbClr val="808080"/>
    </a:solidFill>
    <a:ln w="38100">
      <a:pattFill prst="pct75">
        <a:fgClr>
          <a:srgbClr val="000000"/>
        </a:fgClr>
        <a:bgClr>
          <a:srgbClr val="FFFFFF"/>
        </a:bgClr>
      </a:pattFill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275"/>
          <c:w val="0.99125"/>
          <c:h val="0.978"/>
        </c:manualLayout>
      </c:layout>
      <c:barChart>
        <c:barDir val="col"/>
        <c:grouping val="clustered"/>
        <c:varyColors val="0"/>
        <c:ser>
          <c:idx val="0"/>
          <c:order val="0"/>
          <c:tx>
            <c:v>Km mensuel</c:v>
          </c:tx>
          <c:spPr>
            <a:solidFill>
              <a:srgbClr val="333399"/>
            </a:solidFill>
            <a:ln w="25400">
              <a:solidFill>
                <a:srgbClr val="00008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Bilan!$A$56:$A$67</c:f>
              <c:strCache>
                <c:ptCount val="12"/>
                <c:pt idx="0">
                  <c:v>Janvier 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Bilan!$G$56:$G$67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gapWidth val="0"/>
        <c:axId val="48148642"/>
        <c:axId val="30684595"/>
      </c:barChart>
      <c:catAx>
        <c:axId val="4814864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200" b="1" i="0" u="none" baseline="0"/>
            </a:pPr>
          </a:p>
        </c:txPr>
        <c:crossAx val="30684595"/>
        <c:crossesAt val="0"/>
        <c:auto val="0"/>
        <c:lblOffset val="100"/>
        <c:tickLblSkip val="1"/>
        <c:noMultiLvlLbl val="0"/>
      </c:catAx>
      <c:valAx>
        <c:axId val="30684595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1" i="0" u="none" baseline="0"/>
            </a:pPr>
          </a:p>
        </c:txPr>
        <c:crossAx val="48148642"/>
        <c:crossesAt val="1"/>
        <c:crossBetween val="between"/>
        <c:dispUnits/>
      </c:valAx>
      <c:spPr>
        <a:solidFill>
          <a:srgbClr val="C0C0C0"/>
        </a:solidFill>
        <a:ln w="25400">
          <a:pattFill prst="pct75">
            <a:fgClr>
              <a:srgbClr val="000000"/>
            </a:fgClr>
            <a:bgClr>
              <a:srgbClr val="FFFFFF"/>
            </a:bgClr>
          </a:pattFill>
        </a:ln>
      </c:spPr>
    </c:plotArea>
    <c:plotVisOnly val="0"/>
    <c:dispBlanksAs val="gap"/>
    <c:showDLblsOverMax val="0"/>
  </c:chart>
  <c:spPr>
    <a:solidFill>
      <a:srgbClr val="808080"/>
    </a:solidFill>
    <a:ln w="38100">
      <a:pattFill prst="pct25">
        <a:fgClr>
          <a:srgbClr val="000000"/>
        </a:fgClr>
        <a:bgClr>
          <a:srgbClr val="FFFFFF"/>
        </a:bgClr>
      </a:pattFill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"/>
          <c:w val="0.98925"/>
          <c:h val="1"/>
        </c:manualLayout>
      </c:layout>
      <c:barChart>
        <c:barDir val="col"/>
        <c:grouping val="clustered"/>
        <c:varyColors val="0"/>
        <c:ser>
          <c:idx val="1"/>
          <c:order val="0"/>
          <c:tx>
            <c:v>moyenne/mois</c:v>
          </c:tx>
          <c:spPr>
            <a:solidFill>
              <a:srgbClr val="333399"/>
            </a:solidFill>
            <a:ln w="25400">
              <a:solidFill>
                <a:srgbClr val="003366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Bilan!$A$56:$D$67</c:f>
              <c:multiLvlStrCache>
                <c:ptCount val="12"/>
                <c:lvl>
                  <c:pt idx="0">
                    <c:v>Janvier </c:v>
                  </c:pt>
                  <c:pt idx="1">
                    <c:v>Février</c:v>
                  </c:pt>
                  <c:pt idx="2">
                    <c:v>Mars</c:v>
                  </c:pt>
                  <c:pt idx="3">
                    <c:v>Avril</c:v>
                  </c:pt>
                  <c:pt idx="4">
                    <c:v>Mai</c:v>
                  </c:pt>
                  <c:pt idx="5">
                    <c:v>Juin</c:v>
                  </c:pt>
                  <c:pt idx="6">
                    <c:v>Juillet</c:v>
                  </c:pt>
                  <c:pt idx="7">
                    <c:v>Août</c:v>
                  </c:pt>
                  <c:pt idx="8">
                    <c:v>Septembre</c:v>
                  </c:pt>
                  <c:pt idx="9">
                    <c:v>Octobre</c:v>
                  </c:pt>
                  <c:pt idx="10">
                    <c:v>Novembre</c:v>
                  </c:pt>
                  <c:pt idx="11">
                    <c:v>Décembre</c:v>
                  </c:pt>
                </c:lvl>
              </c:multiLvlStrCache>
            </c:multiLvlStrRef>
          </c:cat>
          <c:val>
            <c:numRef>
              <c:f>Bilan!$C$70:$C$81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0"/>
        <c:axId val="7725900"/>
        <c:axId val="2424237"/>
      </c:barChart>
      <c:catAx>
        <c:axId val="7725900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15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424237"/>
        <c:crossesAt val="0"/>
        <c:auto val="1"/>
        <c:lblOffset val="100"/>
        <c:noMultiLvlLbl val="0"/>
      </c:catAx>
      <c:valAx>
        <c:axId val="2424237"/>
        <c:scaling>
          <c:orientation val="minMax"/>
          <c:min val="0"/>
        </c:scaling>
        <c:axPos val="l"/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254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15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7725900"/>
        <c:crossesAt val="1"/>
        <c:crossBetween val="between"/>
        <c:dispUnits/>
        <c:minorUnit val="0.25"/>
      </c:valAx>
      <c:spPr>
        <a:solidFill>
          <a:srgbClr val="C0C0C0"/>
        </a:solidFill>
        <a:ln w="25400">
          <a:solidFill>
            <a:srgbClr val="0000FF"/>
          </a:solidFill>
        </a:ln>
      </c:spPr>
    </c:plotArea>
    <c:plotVisOnly val="1"/>
    <c:dispBlanksAs val="gap"/>
    <c:showDLblsOverMax val="0"/>
  </c:chart>
  <c:spPr>
    <a:solidFill>
      <a:srgbClr val="000080"/>
    </a:solidFill>
    <a:ln w="3175">
      <a:pattFill prst="pct25">
        <a:fgClr>
          <a:srgbClr val="000000"/>
        </a:fgClr>
        <a:bgClr>
          <a:srgbClr val="FFFFFF"/>
        </a:bgClr>
      </a:pattFill>
    </a:ln>
  </c:spPr>
  <c:txPr>
    <a:bodyPr vert="horz" rot="0"/>
    <a:lstStyle/>
    <a:p>
      <a:pPr>
        <a:defRPr lang="en-US" cap="none" sz="21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15"/>
          <c:w val="0.9865"/>
          <c:h val="1"/>
        </c:manualLayout>
      </c:layout>
      <c:lineChart>
        <c:grouping val="standard"/>
        <c:varyColors val="0"/>
        <c:ser>
          <c:idx val="0"/>
          <c:order val="0"/>
          <c:tx>
            <c:v>2001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Bilan!$A$56:$D$67</c:f>
              <c:multiLvlStrCache>
                <c:ptCount val="12"/>
                <c:lvl>
                  <c:pt idx="0">
                    <c:v>Janvier </c:v>
                  </c:pt>
                  <c:pt idx="1">
                    <c:v>Février</c:v>
                  </c:pt>
                  <c:pt idx="2">
                    <c:v>Mars</c:v>
                  </c:pt>
                  <c:pt idx="3">
                    <c:v>Avril</c:v>
                  </c:pt>
                  <c:pt idx="4">
                    <c:v>Mai</c:v>
                  </c:pt>
                  <c:pt idx="5">
                    <c:v>Juin</c:v>
                  </c:pt>
                  <c:pt idx="6">
                    <c:v>Juillet</c:v>
                  </c:pt>
                  <c:pt idx="7">
                    <c:v>Août</c:v>
                  </c:pt>
                  <c:pt idx="8">
                    <c:v>Septembre</c:v>
                  </c:pt>
                  <c:pt idx="9">
                    <c:v>Octobre</c:v>
                  </c:pt>
                  <c:pt idx="10">
                    <c:v>Novembre</c:v>
                  </c:pt>
                  <c:pt idx="11">
                    <c:v>Décembre</c:v>
                  </c:pt>
                </c:lvl>
              </c:multiLvlStrCache>
            </c:multiLvlStrRef>
          </c:cat>
          <c:val>
            <c:numRef>
              <c:f>Archives!$B$28:$B$39</c:f>
              <c:numCache>
                <c:ptCount val="12"/>
              </c:numCache>
            </c:numRef>
          </c:val>
          <c:smooth val="1"/>
        </c:ser>
        <c:ser>
          <c:idx val="1"/>
          <c:order val="1"/>
          <c:tx>
            <c:v>2002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Bilan!$A$56:$D$67</c:f>
              <c:multiLvlStrCache>
                <c:ptCount val="12"/>
                <c:lvl>
                  <c:pt idx="0">
                    <c:v>Janvier </c:v>
                  </c:pt>
                  <c:pt idx="1">
                    <c:v>Février</c:v>
                  </c:pt>
                  <c:pt idx="2">
                    <c:v>Mars</c:v>
                  </c:pt>
                  <c:pt idx="3">
                    <c:v>Avril</c:v>
                  </c:pt>
                  <c:pt idx="4">
                    <c:v>Mai</c:v>
                  </c:pt>
                  <c:pt idx="5">
                    <c:v>Juin</c:v>
                  </c:pt>
                  <c:pt idx="6">
                    <c:v>Juillet</c:v>
                  </c:pt>
                  <c:pt idx="7">
                    <c:v>Août</c:v>
                  </c:pt>
                  <c:pt idx="8">
                    <c:v>Septembre</c:v>
                  </c:pt>
                  <c:pt idx="9">
                    <c:v>Octobre</c:v>
                  </c:pt>
                  <c:pt idx="10">
                    <c:v>Novembre</c:v>
                  </c:pt>
                  <c:pt idx="11">
                    <c:v>Décembre</c:v>
                  </c:pt>
                </c:lvl>
              </c:multiLvlStrCache>
            </c:multiLvlStrRef>
          </c:cat>
          <c:val>
            <c:numRef>
              <c:f>Archives!$C$28:$C$39</c:f>
              <c:numCache>
                <c:ptCount val="12"/>
              </c:numCache>
            </c:numRef>
          </c:val>
          <c:smooth val="1"/>
        </c:ser>
        <c:ser>
          <c:idx val="2"/>
          <c:order val="2"/>
          <c:tx>
            <c:v>2003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Bilan!$A$56:$D$67</c:f>
              <c:multiLvlStrCache>
                <c:ptCount val="12"/>
                <c:lvl>
                  <c:pt idx="0">
                    <c:v>Janvier </c:v>
                  </c:pt>
                  <c:pt idx="1">
                    <c:v>Février</c:v>
                  </c:pt>
                  <c:pt idx="2">
                    <c:v>Mars</c:v>
                  </c:pt>
                  <c:pt idx="3">
                    <c:v>Avril</c:v>
                  </c:pt>
                  <c:pt idx="4">
                    <c:v>Mai</c:v>
                  </c:pt>
                  <c:pt idx="5">
                    <c:v>Juin</c:v>
                  </c:pt>
                  <c:pt idx="6">
                    <c:v>Juillet</c:v>
                  </c:pt>
                  <c:pt idx="7">
                    <c:v>Août</c:v>
                  </c:pt>
                  <c:pt idx="8">
                    <c:v>Septembre</c:v>
                  </c:pt>
                  <c:pt idx="9">
                    <c:v>Octobre</c:v>
                  </c:pt>
                  <c:pt idx="10">
                    <c:v>Novembre</c:v>
                  </c:pt>
                  <c:pt idx="11">
                    <c:v>Décembre</c:v>
                  </c:pt>
                </c:lvl>
              </c:multiLvlStrCache>
            </c:multiLvlStrRef>
          </c:cat>
          <c:val>
            <c:numRef>
              <c:f>Archives!$D$28:$D$39</c:f>
              <c:numCache>
                <c:ptCount val="12"/>
              </c:numCache>
            </c:numRef>
          </c:val>
          <c:smooth val="1"/>
        </c:ser>
        <c:ser>
          <c:idx val="3"/>
          <c:order val="3"/>
          <c:tx>
            <c:v>2004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FF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Bilan!$A$56:$D$67</c:f>
              <c:multiLvlStrCache>
                <c:ptCount val="12"/>
                <c:lvl>
                  <c:pt idx="0">
                    <c:v>Janvier </c:v>
                  </c:pt>
                  <c:pt idx="1">
                    <c:v>Février</c:v>
                  </c:pt>
                  <c:pt idx="2">
                    <c:v>Mars</c:v>
                  </c:pt>
                  <c:pt idx="3">
                    <c:v>Avril</c:v>
                  </c:pt>
                  <c:pt idx="4">
                    <c:v>Mai</c:v>
                  </c:pt>
                  <c:pt idx="5">
                    <c:v>Juin</c:v>
                  </c:pt>
                  <c:pt idx="6">
                    <c:v>Juillet</c:v>
                  </c:pt>
                  <c:pt idx="7">
                    <c:v>Août</c:v>
                  </c:pt>
                  <c:pt idx="8">
                    <c:v>Septembre</c:v>
                  </c:pt>
                  <c:pt idx="9">
                    <c:v>Octobre</c:v>
                  </c:pt>
                  <c:pt idx="10">
                    <c:v>Novembre</c:v>
                  </c:pt>
                  <c:pt idx="11">
                    <c:v>Décembre</c:v>
                  </c:pt>
                </c:lvl>
              </c:multiLvlStrCache>
            </c:multiLvlStrRef>
          </c:cat>
          <c:val>
            <c:numRef>
              <c:f>Archives!$E$28:$E$39</c:f>
              <c:numCache>
                <c:ptCount val="12"/>
              </c:numCache>
            </c:numRef>
          </c:val>
          <c:smooth val="1"/>
        </c:ser>
        <c:ser>
          <c:idx val="4"/>
          <c:order val="4"/>
          <c:tx>
            <c:v>2005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Bilan!$A$56:$D$67</c:f>
              <c:multiLvlStrCache>
                <c:ptCount val="12"/>
                <c:lvl>
                  <c:pt idx="0">
                    <c:v>Janvier </c:v>
                  </c:pt>
                  <c:pt idx="1">
                    <c:v>Février</c:v>
                  </c:pt>
                  <c:pt idx="2">
                    <c:v>Mars</c:v>
                  </c:pt>
                  <c:pt idx="3">
                    <c:v>Avril</c:v>
                  </c:pt>
                  <c:pt idx="4">
                    <c:v>Mai</c:v>
                  </c:pt>
                  <c:pt idx="5">
                    <c:v>Juin</c:v>
                  </c:pt>
                  <c:pt idx="6">
                    <c:v>Juillet</c:v>
                  </c:pt>
                  <c:pt idx="7">
                    <c:v>Août</c:v>
                  </c:pt>
                  <c:pt idx="8">
                    <c:v>Septembre</c:v>
                  </c:pt>
                  <c:pt idx="9">
                    <c:v>Octobre</c:v>
                  </c:pt>
                  <c:pt idx="10">
                    <c:v>Novembre</c:v>
                  </c:pt>
                  <c:pt idx="11">
                    <c:v>Décembre</c:v>
                  </c:pt>
                </c:lvl>
              </c:multiLvlStrCache>
            </c:multiLvlStrRef>
          </c:cat>
          <c:val>
            <c:numRef>
              <c:f>Archives!$F$28:$F$39</c:f>
              <c:numCache>
                <c:ptCount val="12"/>
              </c:numCache>
            </c:numRef>
          </c:val>
          <c:smooth val="1"/>
        </c:ser>
        <c:ser>
          <c:idx val="5"/>
          <c:order val="5"/>
          <c:tx>
            <c:v>2006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8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Bilan!$A$56:$D$67</c:f>
              <c:multiLvlStrCache>
                <c:ptCount val="12"/>
                <c:lvl>
                  <c:pt idx="0">
                    <c:v>Janvier </c:v>
                  </c:pt>
                  <c:pt idx="1">
                    <c:v>Février</c:v>
                  </c:pt>
                  <c:pt idx="2">
                    <c:v>Mars</c:v>
                  </c:pt>
                  <c:pt idx="3">
                    <c:v>Avril</c:v>
                  </c:pt>
                  <c:pt idx="4">
                    <c:v>Mai</c:v>
                  </c:pt>
                  <c:pt idx="5">
                    <c:v>Juin</c:v>
                  </c:pt>
                  <c:pt idx="6">
                    <c:v>Juillet</c:v>
                  </c:pt>
                  <c:pt idx="7">
                    <c:v>Août</c:v>
                  </c:pt>
                  <c:pt idx="8">
                    <c:v>Septembre</c:v>
                  </c:pt>
                  <c:pt idx="9">
                    <c:v>Octobre</c:v>
                  </c:pt>
                  <c:pt idx="10">
                    <c:v>Novembre</c:v>
                  </c:pt>
                  <c:pt idx="11">
                    <c:v>Décembre</c:v>
                  </c:pt>
                </c:lvl>
              </c:multiLvlStrCache>
            </c:multiLvlStrRef>
          </c:cat>
          <c:val>
            <c:numRef>
              <c:f>Archives!$G$28:$G$39</c:f>
              <c:numCache>
                <c:ptCount val="12"/>
              </c:numCache>
            </c:numRef>
          </c:val>
          <c:smooth val="0"/>
        </c:ser>
        <c:ser>
          <c:idx val="6"/>
          <c:order val="6"/>
          <c:tx>
            <c:v>2007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Archives!$H$28:$H$39</c:f>
              <c:numCache>
                <c:ptCount val="12"/>
              </c:numCache>
            </c:numRef>
          </c:val>
          <c:smooth val="0"/>
        </c:ser>
        <c:ser>
          <c:idx val="7"/>
          <c:order val="7"/>
          <c:tx>
            <c:v>2008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Archives!$I$28:$I$39</c:f>
              <c:numCache>
                <c:ptCount val="12"/>
              </c:numCache>
            </c:numRef>
          </c:val>
          <c:smooth val="1"/>
        </c:ser>
        <c:ser>
          <c:idx val="8"/>
          <c:order val="8"/>
          <c:tx>
            <c:v>2009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Archives!$J$28:$J$39</c:f>
              <c:numCache>
                <c:ptCount val="12"/>
                <c:pt idx="0">
                  <c:v>3.8</c:v>
                </c:pt>
                <c:pt idx="1">
                  <c:v>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21818134"/>
        <c:axId val="62145479"/>
      </c:lineChart>
      <c:catAx>
        <c:axId val="21818134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25" b="1" i="0" u="none" baseline="0">
                <a:solidFill>
                  <a:srgbClr val="FFFFCC"/>
                </a:solidFill>
                <a:latin typeface="Arial"/>
                <a:ea typeface="Arial"/>
                <a:cs typeface="Arial"/>
              </a:defRPr>
            </a:pPr>
          </a:p>
        </c:txPr>
        <c:crossAx val="62145479"/>
        <c:crossesAt val="0"/>
        <c:auto val="1"/>
        <c:lblOffset val="100"/>
        <c:noMultiLvlLbl val="0"/>
      </c:catAx>
      <c:valAx>
        <c:axId val="62145479"/>
        <c:scaling>
          <c:orientation val="minMax"/>
          <c:min val="0"/>
        </c:scaling>
        <c:axPos val="l"/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254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2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1818134"/>
        <c:crossesAt val="1"/>
        <c:crossBetween val="between"/>
        <c:dispUnits/>
        <c:majorUnit val="10"/>
      </c:valAx>
      <c:spPr>
        <a:solidFill>
          <a:srgbClr val="C0C0C0"/>
        </a:solidFill>
        <a:ln w="25400">
          <a:solidFill>
            <a:srgbClr val="0000FF"/>
          </a:solidFill>
        </a:ln>
      </c:spPr>
    </c:plotArea>
    <c:legend>
      <c:legendPos val="r"/>
      <c:layout>
        <c:manualLayout>
          <c:xMode val="edge"/>
          <c:yMode val="edge"/>
          <c:x val="0.03575"/>
          <c:y val="0.0245"/>
          <c:w val="0.0515"/>
          <c:h val="0.18"/>
        </c:manualLayout>
      </c:layout>
      <c:overlay val="0"/>
      <c:spPr>
        <a:solidFill>
          <a:srgbClr val="CCCCFF"/>
        </a:solidFill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333399"/>
    </a:solidFill>
    <a:ln w="3175">
      <a:pattFill prst="pct25">
        <a:fgClr>
          <a:srgbClr val="000000"/>
        </a:fgClr>
        <a:bgClr>
          <a:srgbClr val="FFFFFF"/>
        </a:bgClr>
      </a:pattFill>
    </a:ln>
  </c:spPr>
  <c:txPr>
    <a:bodyPr vert="horz" rot="0"/>
    <a:lstStyle/>
    <a:p>
      <a:pPr>
        <a:defRPr lang="en-US" cap="none" sz="21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7"/>
          <c:w val="0.9915"/>
          <c:h val="0.97375"/>
        </c:manualLayout>
      </c:layout>
      <c:barChart>
        <c:barDir val="col"/>
        <c:grouping val="clustered"/>
        <c:varyColors val="0"/>
        <c:ser>
          <c:idx val="0"/>
          <c:order val="0"/>
          <c:tx>
            <c:v>Km hebdomadaire</c:v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Bilan!$B$2:$B$53</c:f>
              <c:strCache>
                <c:ptCount val="52"/>
                <c:pt idx="0">
                  <c:v>39814</c:v>
                </c:pt>
                <c:pt idx="1">
                  <c:v>39818</c:v>
                </c:pt>
                <c:pt idx="2">
                  <c:v>39825</c:v>
                </c:pt>
                <c:pt idx="3">
                  <c:v>39832</c:v>
                </c:pt>
                <c:pt idx="4">
                  <c:v>39839</c:v>
                </c:pt>
                <c:pt idx="5">
                  <c:v>39846</c:v>
                </c:pt>
                <c:pt idx="6">
                  <c:v>39853</c:v>
                </c:pt>
                <c:pt idx="7">
                  <c:v>39860</c:v>
                </c:pt>
                <c:pt idx="8">
                  <c:v>39867</c:v>
                </c:pt>
                <c:pt idx="9">
                  <c:v>39874</c:v>
                </c:pt>
                <c:pt idx="10">
                  <c:v>39881</c:v>
                </c:pt>
                <c:pt idx="11">
                  <c:v>39888</c:v>
                </c:pt>
                <c:pt idx="12">
                  <c:v>39895</c:v>
                </c:pt>
                <c:pt idx="13">
                  <c:v>39902</c:v>
                </c:pt>
                <c:pt idx="14">
                  <c:v>39909</c:v>
                </c:pt>
                <c:pt idx="15">
                  <c:v>39916</c:v>
                </c:pt>
                <c:pt idx="16">
                  <c:v>39923</c:v>
                </c:pt>
                <c:pt idx="17">
                  <c:v>39930</c:v>
                </c:pt>
                <c:pt idx="18">
                  <c:v>39937</c:v>
                </c:pt>
                <c:pt idx="19">
                  <c:v>39944</c:v>
                </c:pt>
                <c:pt idx="20">
                  <c:v>39951</c:v>
                </c:pt>
                <c:pt idx="21">
                  <c:v>39958</c:v>
                </c:pt>
                <c:pt idx="22">
                  <c:v>39965</c:v>
                </c:pt>
                <c:pt idx="23">
                  <c:v>39972</c:v>
                </c:pt>
                <c:pt idx="24">
                  <c:v>39979</c:v>
                </c:pt>
                <c:pt idx="25">
                  <c:v>39986</c:v>
                </c:pt>
                <c:pt idx="26">
                  <c:v>39993</c:v>
                </c:pt>
                <c:pt idx="27">
                  <c:v>40000</c:v>
                </c:pt>
                <c:pt idx="28">
                  <c:v>40007</c:v>
                </c:pt>
                <c:pt idx="29">
                  <c:v>40014</c:v>
                </c:pt>
                <c:pt idx="30">
                  <c:v>40021</c:v>
                </c:pt>
                <c:pt idx="31">
                  <c:v>40028</c:v>
                </c:pt>
                <c:pt idx="32">
                  <c:v>40035</c:v>
                </c:pt>
                <c:pt idx="33">
                  <c:v>40042</c:v>
                </c:pt>
                <c:pt idx="34">
                  <c:v>40049</c:v>
                </c:pt>
                <c:pt idx="35">
                  <c:v>40056</c:v>
                </c:pt>
                <c:pt idx="36">
                  <c:v>40063</c:v>
                </c:pt>
                <c:pt idx="37">
                  <c:v>40070</c:v>
                </c:pt>
                <c:pt idx="38">
                  <c:v>40077</c:v>
                </c:pt>
                <c:pt idx="39">
                  <c:v>40084</c:v>
                </c:pt>
                <c:pt idx="40">
                  <c:v>40091</c:v>
                </c:pt>
                <c:pt idx="41">
                  <c:v>40098</c:v>
                </c:pt>
                <c:pt idx="42">
                  <c:v>40105</c:v>
                </c:pt>
                <c:pt idx="43">
                  <c:v>40112</c:v>
                </c:pt>
                <c:pt idx="44">
                  <c:v>40119</c:v>
                </c:pt>
                <c:pt idx="45">
                  <c:v>40126</c:v>
                </c:pt>
                <c:pt idx="46">
                  <c:v>40133</c:v>
                </c:pt>
                <c:pt idx="47">
                  <c:v>40140</c:v>
                </c:pt>
                <c:pt idx="48">
                  <c:v>40147</c:v>
                </c:pt>
                <c:pt idx="49">
                  <c:v>40154</c:v>
                </c:pt>
                <c:pt idx="50">
                  <c:v>40161</c:v>
                </c:pt>
                <c:pt idx="51">
                  <c:v>40168</c:v>
                </c:pt>
              </c:strCache>
            </c:strRef>
          </c:cat>
          <c:val>
            <c:numRef>
              <c:f>Bilan!$F$2:$F$53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150</c:v>
                </c:pt>
                <c:pt idx="5">
                  <c:v>180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gapWidth val="10"/>
        <c:axId val="22438400"/>
        <c:axId val="619009"/>
      </c:barChart>
      <c:catAx>
        <c:axId val="2243840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FFFFFF"/>
            </a:solidFill>
          </a:ln>
        </c:spPr>
        <c:txPr>
          <a:bodyPr vert="horz" rot="-5400000"/>
          <a:lstStyle/>
          <a:p>
            <a:pPr>
              <a:defRPr lang="en-US" cap="none" sz="1200" b="1" i="0" u="none" baseline="0">
                <a:solidFill>
                  <a:srgbClr val="FFFFFF"/>
                </a:solidFill>
              </a:defRPr>
            </a:pPr>
          </a:p>
        </c:txPr>
        <c:crossAx val="619009"/>
        <c:crossesAt val="0"/>
        <c:auto val="0"/>
        <c:lblOffset val="100"/>
        <c:tickLblSkip val="1"/>
        <c:noMultiLvlLbl val="0"/>
      </c:catAx>
      <c:valAx>
        <c:axId val="619009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1550" b="1" i="0" u="none" baseline="0">
                <a:solidFill>
                  <a:srgbClr val="FFFFFF"/>
                </a:solidFill>
              </a:defRPr>
            </a:pPr>
          </a:p>
        </c:txPr>
        <c:crossAx val="22438400"/>
        <c:crossesAt val="1"/>
        <c:crossBetween val="between"/>
        <c:dispUnits/>
        <c:majorUnit val="50"/>
      </c:valAx>
      <c:spPr>
        <a:solidFill>
          <a:srgbClr val="339966"/>
        </a:solidFill>
        <a:ln w="25400">
          <a:pattFill prst="pct75">
            <a:fgClr>
              <a:srgbClr val="000000"/>
            </a:fgClr>
            <a:bgClr>
              <a:srgbClr val="FFFFFF"/>
            </a:bgClr>
          </a:pattFill>
        </a:ln>
      </c:spPr>
    </c:plotArea>
    <c:plotVisOnly val="0"/>
    <c:dispBlanksAs val="gap"/>
    <c:showDLblsOverMax val="0"/>
  </c:chart>
  <c:spPr>
    <a:solidFill>
      <a:srgbClr val="333333"/>
    </a:solidFill>
    <a:ln w="38100">
      <a:pattFill prst="pct75">
        <a:fgClr>
          <a:srgbClr val="000000"/>
        </a:fgClr>
        <a:bgClr>
          <a:srgbClr val="FFFFFF"/>
        </a:bgClr>
      </a:pattFill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3">
    <tabColor indexed="8"/>
  </sheetPr>
  <sheetViews>
    <sheetView workbookViewId="0" zoomToFit="1"/>
  </sheetViews>
  <pageMargins left="0.75" right="0.75" top="1" bottom="1" header="0.5" footer="0.5"/>
  <pageSetup horizontalDpi="300" verticalDpi="300" orientation="landscape" paperSize="9"/>
  <headerFooter>
    <oddHeader>&amp;A</oddHeader>
    <oddFooter>Page &amp;P</oddFooter>
  </headerFooter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Graph17">
    <tabColor indexed="11"/>
  </sheetPr>
  <sheetViews>
    <sheetView workbookViewId="0" zoomToFit="1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workbookViewId="0" zoomToFit="1"/>
  </sheetViews>
  <pageMargins left="0.75" right="0.75" top="1" bottom="1" header="0.4921259845" footer="0.492125984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workbookViewId="0" zoomToFit="1"/>
  </sheetViews>
  <pageMargins left="0.79" right="0.79" top="0.98" bottom="0.98" header="0.49" footer="0.49"/>
  <pageSetup horizontalDpi="300" verticalDpi="300" orientation="landscape" paperSize="9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 codeName="Graph14">
    <tabColor indexed="10"/>
  </sheetPr>
  <sheetViews>
    <sheetView workbookViewId="0" zoomToFit="1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Pr codeName="Graph15">
    <tabColor indexed="10"/>
  </sheetPr>
  <sheetViews>
    <sheetView workbookViewId="0" zoomToFit="1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Pr>
    <tabColor indexed="10"/>
  </sheetPr>
  <sheetViews>
    <sheetView workbookViewId="0" zoomToFit="1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Pr>
    <tabColor indexed="10"/>
  </sheetPr>
  <sheetViews>
    <sheetView workbookViewId="0" zoomToFit="1"/>
  </sheetViews>
  <pageMargins left="0.79" right="0.79" top="0.98" bottom="0.98" header="0.49" footer="0.49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aph7">
    <tabColor indexed="13"/>
  </sheetPr>
  <sheetViews>
    <sheetView workbookViewId="0" zoomToFit="1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aph6">
    <tabColor indexed="51"/>
  </sheetPr>
  <sheetViews>
    <sheetView workbookViewId="0" zoomToFit="1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aph8">
    <tabColor indexed="51"/>
  </sheetPr>
  <sheetViews>
    <sheetView workbookViewId="0" zoomToFit="1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Graph19">
    <tabColor indexed="12"/>
  </sheetPr>
  <sheetViews>
    <sheetView workbookViewId="0" zoomToFit="1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Graph18">
    <tabColor indexed="12"/>
  </sheetPr>
  <sheetViews>
    <sheetView workbookViewId="0" zoomToFit="1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>
    <tabColor indexed="12"/>
  </sheetPr>
  <sheetViews>
    <sheetView workbookViewId="0" zoomToFit="1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>
    <tabColor indexed="12"/>
  </sheetPr>
  <sheetViews>
    <sheetView workbookViewId="0" zoomToFit="1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Graph16">
    <tabColor indexed="11"/>
  </sheetPr>
  <sheetViews>
    <sheetView workbookViewId="0" zoomToFit="1"/>
  </sheetViews>
  <pageMargins left="0.75" right="0.75" top="1" bottom="1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5201900" cy="6705600"/>
    <xdr:graphicFrame>
      <xdr:nvGraphicFramePr>
        <xdr:cNvPr id="1" name="Chart 1"/>
        <xdr:cNvGraphicFramePr/>
      </xdr:nvGraphicFramePr>
      <xdr:xfrm>
        <a:off x="0" y="0"/>
        <a:ext cx="15201900" cy="670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5049500" cy="6705600"/>
    <xdr:graphicFrame>
      <xdr:nvGraphicFramePr>
        <xdr:cNvPr id="1" name="Shape 1025"/>
        <xdr:cNvGraphicFramePr/>
      </xdr:nvGraphicFramePr>
      <xdr:xfrm>
        <a:off x="0" y="0"/>
        <a:ext cx="15049500" cy="670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5049500" cy="6705600"/>
    <xdr:graphicFrame>
      <xdr:nvGraphicFramePr>
        <xdr:cNvPr id="1" name="Shape 1025"/>
        <xdr:cNvGraphicFramePr/>
      </xdr:nvGraphicFramePr>
      <xdr:xfrm>
        <a:off x="0" y="0"/>
        <a:ext cx="15049500" cy="670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5049500" cy="6705600"/>
    <xdr:graphicFrame>
      <xdr:nvGraphicFramePr>
        <xdr:cNvPr id="1" name="Shape 1025"/>
        <xdr:cNvGraphicFramePr/>
      </xdr:nvGraphicFramePr>
      <xdr:xfrm>
        <a:off x="0" y="0"/>
        <a:ext cx="15049500" cy="670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5049500" cy="6705600"/>
    <xdr:graphicFrame>
      <xdr:nvGraphicFramePr>
        <xdr:cNvPr id="1" name="Shape 1025"/>
        <xdr:cNvGraphicFramePr/>
      </xdr:nvGraphicFramePr>
      <xdr:xfrm>
        <a:off x="0" y="0"/>
        <a:ext cx="15049500" cy="670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5049500" cy="6705600"/>
    <xdr:graphicFrame>
      <xdr:nvGraphicFramePr>
        <xdr:cNvPr id="1" name="Shape 1025"/>
        <xdr:cNvGraphicFramePr/>
      </xdr:nvGraphicFramePr>
      <xdr:xfrm>
        <a:off x="0" y="0"/>
        <a:ext cx="15049500" cy="670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5049500" cy="6705600"/>
    <xdr:graphicFrame>
      <xdr:nvGraphicFramePr>
        <xdr:cNvPr id="1" name="Shape 1025"/>
        <xdr:cNvGraphicFramePr/>
      </xdr:nvGraphicFramePr>
      <xdr:xfrm>
        <a:off x="0" y="0"/>
        <a:ext cx="15049500" cy="670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5049500" cy="6705600"/>
    <xdr:graphicFrame>
      <xdr:nvGraphicFramePr>
        <xdr:cNvPr id="1" name="Shape 1025"/>
        <xdr:cNvGraphicFramePr/>
      </xdr:nvGraphicFramePr>
      <xdr:xfrm>
        <a:off x="0" y="0"/>
        <a:ext cx="15049500" cy="670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5201900" cy="6705600"/>
    <xdr:graphicFrame>
      <xdr:nvGraphicFramePr>
        <xdr:cNvPr id="1" name="Shape 1025"/>
        <xdr:cNvGraphicFramePr/>
      </xdr:nvGraphicFramePr>
      <xdr:xfrm>
        <a:off x="0" y="0"/>
        <a:ext cx="15201900" cy="670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5201900" cy="6705600"/>
    <xdr:graphicFrame>
      <xdr:nvGraphicFramePr>
        <xdr:cNvPr id="1" name="Shape 1025"/>
        <xdr:cNvGraphicFramePr/>
      </xdr:nvGraphicFramePr>
      <xdr:xfrm>
        <a:off x="0" y="0"/>
        <a:ext cx="15201900" cy="670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5201900" cy="6705600"/>
    <xdr:graphicFrame>
      <xdr:nvGraphicFramePr>
        <xdr:cNvPr id="1" name="Shape 1025"/>
        <xdr:cNvGraphicFramePr/>
      </xdr:nvGraphicFramePr>
      <xdr:xfrm>
        <a:off x="0" y="0"/>
        <a:ext cx="15201900" cy="670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5201900" cy="6705600"/>
    <xdr:graphicFrame>
      <xdr:nvGraphicFramePr>
        <xdr:cNvPr id="1" name="Shape 1025"/>
        <xdr:cNvGraphicFramePr/>
      </xdr:nvGraphicFramePr>
      <xdr:xfrm>
        <a:off x="0" y="0"/>
        <a:ext cx="15201900" cy="670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5201900" cy="6705600"/>
    <xdr:graphicFrame>
      <xdr:nvGraphicFramePr>
        <xdr:cNvPr id="1" name="Shape 1025"/>
        <xdr:cNvGraphicFramePr/>
      </xdr:nvGraphicFramePr>
      <xdr:xfrm>
        <a:off x="0" y="0"/>
        <a:ext cx="15201900" cy="670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5201900" cy="6705600"/>
    <xdr:graphicFrame>
      <xdr:nvGraphicFramePr>
        <xdr:cNvPr id="1" name="Shape 1025"/>
        <xdr:cNvGraphicFramePr/>
      </xdr:nvGraphicFramePr>
      <xdr:xfrm>
        <a:off x="0" y="0"/>
        <a:ext cx="15201900" cy="670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5049500" cy="6705600"/>
    <xdr:graphicFrame>
      <xdr:nvGraphicFramePr>
        <xdr:cNvPr id="1" name="Shape 1025"/>
        <xdr:cNvGraphicFramePr/>
      </xdr:nvGraphicFramePr>
      <xdr:xfrm>
        <a:off x="0" y="0"/>
        <a:ext cx="15049500" cy="670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5049500" cy="6705600"/>
    <xdr:graphicFrame>
      <xdr:nvGraphicFramePr>
        <xdr:cNvPr id="1" name="Shape 1025"/>
        <xdr:cNvGraphicFramePr/>
      </xdr:nvGraphicFramePr>
      <xdr:xfrm>
        <a:off x="0" y="0"/>
        <a:ext cx="15049500" cy="670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ntra&#238;nement%20V&#233;l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éance Vélo"/>
      <sheetName val="Chronos"/>
      <sheetName val="FC Max &amp; Moy"/>
      <sheetName val="Vit.Moy."/>
      <sheetName val="Cadences Pédalag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</sheetPr>
  <dimension ref="A1:Y39"/>
  <sheetViews>
    <sheetView workbookViewId="0" topLeftCell="A1">
      <selection activeCell="B2" sqref="B2"/>
    </sheetView>
  </sheetViews>
  <sheetFormatPr defaultColWidth="11.421875" defaultRowHeight="12.75"/>
  <cols>
    <col min="1" max="1" width="9.7109375" style="0" bestFit="1" customWidth="1"/>
    <col min="2" max="7" width="7.7109375" style="0" customWidth="1"/>
    <col min="8" max="9" width="7.7109375" style="3" customWidth="1"/>
    <col min="10" max="10" width="7.7109375" style="0" customWidth="1"/>
    <col min="11" max="11" width="5.00390625" style="0" bestFit="1" customWidth="1"/>
    <col min="12" max="14" width="6.00390625" style="0" bestFit="1" customWidth="1"/>
    <col min="15" max="15" width="5.00390625" style="0" bestFit="1" customWidth="1"/>
    <col min="16" max="16" width="5.00390625" style="3" bestFit="1" customWidth="1"/>
    <col min="17" max="17" width="5.00390625" style="3" customWidth="1"/>
    <col min="18" max="19" width="6.57421875" style="0" bestFit="1" customWidth="1"/>
    <col min="20" max="20" width="7.57421875" style="0" bestFit="1" customWidth="1"/>
    <col min="21" max="21" width="6.57421875" style="0" bestFit="1" customWidth="1"/>
    <col min="22" max="23" width="7.57421875" style="0" bestFit="1" customWidth="1"/>
    <col min="24" max="24" width="6.57421875" style="4" bestFit="1" customWidth="1"/>
    <col min="25" max="25" width="6.57421875" style="4" customWidth="1"/>
  </cols>
  <sheetData>
    <row r="1" spans="1:25" ht="12.75">
      <c r="A1" s="1" t="s">
        <v>53</v>
      </c>
      <c r="B1" s="2">
        <v>2003</v>
      </c>
      <c r="C1" s="2">
        <v>2004</v>
      </c>
      <c r="D1" s="2">
        <v>2005</v>
      </c>
      <c r="E1" s="2">
        <v>2006</v>
      </c>
      <c r="F1" s="2">
        <v>2007</v>
      </c>
      <c r="G1" s="2">
        <v>2008</v>
      </c>
      <c r="H1" s="2">
        <v>2009</v>
      </c>
      <c r="I1" s="2">
        <v>2010</v>
      </c>
      <c r="J1" s="2">
        <v>2011</v>
      </c>
      <c r="K1" s="7"/>
      <c r="P1"/>
      <c r="Q1"/>
      <c r="X1"/>
      <c r="Y1"/>
    </row>
    <row r="2" spans="1:10" ht="12.75">
      <c r="A2" s="57" t="s">
        <v>39</v>
      </c>
      <c r="B2" s="62"/>
      <c r="C2" s="62"/>
      <c r="D2" s="62"/>
      <c r="E2" s="62"/>
      <c r="F2" s="62"/>
      <c r="G2" s="62"/>
      <c r="H2" s="62"/>
      <c r="I2" s="62"/>
      <c r="J2" s="5">
        <f>Bilan!E56</f>
      </c>
    </row>
    <row r="3" spans="1:10" ht="12.75">
      <c r="A3" s="57" t="s">
        <v>40</v>
      </c>
      <c r="B3" s="62"/>
      <c r="C3" s="62"/>
      <c r="D3" s="62"/>
      <c r="E3" s="62"/>
      <c r="F3" s="62"/>
      <c r="G3" s="62"/>
      <c r="H3" s="62"/>
      <c r="I3" s="62"/>
      <c r="J3" s="5" t="e">
        <f>J2+Bilan!E57</f>
        <v>#VALUE!</v>
      </c>
    </row>
    <row r="4" spans="1:10" ht="12.75">
      <c r="A4" s="57" t="s">
        <v>41</v>
      </c>
      <c r="B4" s="62"/>
      <c r="C4" s="62"/>
      <c r="D4" s="62"/>
      <c r="E4" s="62"/>
      <c r="F4" s="62"/>
      <c r="G4" s="62"/>
      <c r="H4" s="62"/>
      <c r="I4" s="62"/>
      <c r="J4" s="5" t="e">
        <f>J3+Bilan!E58</f>
        <v>#VALUE!</v>
      </c>
    </row>
    <row r="5" spans="1:10" ht="12.75">
      <c r="A5" s="57" t="s">
        <v>42</v>
      </c>
      <c r="B5" s="62"/>
      <c r="C5" s="62"/>
      <c r="D5" s="62"/>
      <c r="E5" s="62"/>
      <c r="F5" s="62"/>
      <c r="G5" s="62"/>
      <c r="H5" s="62"/>
      <c r="I5" s="62"/>
      <c r="J5" s="5" t="e">
        <f>J4+Bilan!E59</f>
        <v>#VALUE!</v>
      </c>
    </row>
    <row r="6" spans="1:10" ht="12.75">
      <c r="A6" s="57" t="s">
        <v>43</v>
      </c>
      <c r="B6" s="62"/>
      <c r="C6" s="62"/>
      <c r="D6" s="62"/>
      <c r="E6" s="62"/>
      <c r="F6" s="62"/>
      <c r="G6" s="62"/>
      <c r="H6" s="62"/>
      <c r="I6" s="62"/>
      <c r="J6" s="5" t="e">
        <f>J5+Bilan!E60</f>
        <v>#VALUE!</v>
      </c>
    </row>
    <row r="7" spans="1:10" ht="12.75">
      <c r="A7" s="57" t="s">
        <v>44</v>
      </c>
      <c r="B7" s="62"/>
      <c r="C7" s="62"/>
      <c r="D7" s="62"/>
      <c r="E7" s="62"/>
      <c r="F7" s="62"/>
      <c r="G7" s="62"/>
      <c r="H7" s="62"/>
      <c r="I7" s="62"/>
      <c r="J7" s="5" t="e">
        <f>J6+Bilan!E61</f>
        <v>#VALUE!</v>
      </c>
    </row>
    <row r="8" spans="1:10" ht="12.75">
      <c r="A8" s="57" t="s">
        <v>45</v>
      </c>
      <c r="B8" s="62"/>
      <c r="C8" s="62"/>
      <c r="D8" s="62"/>
      <c r="E8" s="62"/>
      <c r="F8" s="62"/>
      <c r="G8" s="62"/>
      <c r="H8" s="62"/>
      <c r="I8" s="62"/>
      <c r="J8" s="5" t="e">
        <f>J7+Bilan!E62</f>
        <v>#VALUE!</v>
      </c>
    </row>
    <row r="9" spans="1:10" ht="12.75">
      <c r="A9" s="57" t="s">
        <v>46</v>
      </c>
      <c r="B9" s="62"/>
      <c r="C9" s="62"/>
      <c r="D9" s="62"/>
      <c r="E9" s="62"/>
      <c r="F9" s="62"/>
      <c r="G9" s="62"/>
      <c r="H9" s="62"/>
      <c r="I9" s="62"/>
      <c r="J9" s="5" t="e">
        <f>J8+Bilan!E63</f>
        <v>#VALUE!</v>
      </c>
    </row>
    <row r="10" spans="1:10" ht="12.75">
      <c r="A10" s="57" t="s">
        <v>47</v>
      </c>
      <c r="B10" s="62"/>
      <c r="C10" s="62"/>
      <c r="D10" s="62"/>
      <c r="E10" s="62"/>
      <c r="F10" s="62"/>
      <c r="G10" s="62"/>
      <c r="H10" s="62"/>
      <c r="I10" s="62"/>
      <c r="J10" s="5" t="e">
        <f>J9+Bilan!E64</f>
        <v>#VALUE!</v>
      </c>
    </row>
    <row r="11" spans="1:10" ht="12.75">
      <c r="A11" s="57" t="s">
        <v>48</v>
      </c>
      <c r="B11" s="62"/>
      <c r="C11" s="62"/>
      <c r="D11" s="62"/>
      <c r="E11" s="62"/>
      <c r="F11" s="62"/>
      <c r="G11" s="62"/>
      <c r="H11" s="62"/>
      <c r="I11" s="62"/>
      <c r="J11" s="5" t="e">
        <f>J10+Bilan!E65</f>
        <v>#VALUE!</v>
      </c>
    </row>
    <row r="12" spans="1:10" ht="12.75">
      <c r="A12" s="57" t="s">
        <v>49</v>
      </c>
      <c r="B12" s="62"/>
      <c r="C12" s="62"/>
      <c r="D12" s="62"/>
      <c r="E12" s="62"/>
      <c r="F12" s="62"/>
      <c r="G12" s="62"/>
      <c r="H12" s="62"/>
      <c r="I12" s="62"/>
      <c r="J12" s="5" t="e">
        <f>J11+Bilan!E66</f>
        <v>#VALUE!</v>
      </c>
    </row>
    <row r="13" spans="1:10" ht="12.75">
      <c r="A13" s="57" t="s">
        <v>50</v>
      </c>
      <c r="B13" s="62"/>
      <c r="C13" s="62"/>
      <c r="D13" s="62"/>
      <c r="E13" s="62"/>
      <c r="F13" s="62"/>
      <c r="G13" s="62"/>
      <c r="H13" s="62"/>
      <c r="I13" s="62"/>
      <c r="J13" s="5" t="e">
        <f>J12+Bilan!E67</f>
        <v>#VALUE!</v>
      </c>
    </row>
    <row r="14" spans="1:10" ht="12.75">
      <c r="A14" s="58" t="s">
        <v>34</v>
      </c>
      <c r="B14" s="58"/>
      <c r="C14" s="58"/>
      <c r="D14" s="58"/>
      <c r="E14" s="58"/>
      <c r="F14" s="58"/>
      <c r="G14" s="58"/>
      <c r="H14" s="59"/>
      <c r="I14" s="59"/>
      <c r="J14" s="58"/>
    </row>
    <row r="15" spans="1:10" ht="12.75">
      <c r="A15" s="57" t="s">
        <v>39</v>
      </c>
      <c r="B15" s="63"/>
      <c r="C15" s="63"/>
      <c r="D15" s="63"/>
      <c r="E15" s="63"/>
      <c r="F15" s="63"/>
      <c r="G15" s="63"/>
      <c r="H15" s="63"/>
      <c r="I15" s="63"/>
      <c r="J15" s="6">
        <f>Bilan!F56</f>
      </c>
    </row>
    <row r="16" spans="1:10" ht="12.75">
      <c r="A16" s="57" t="s">
        <v>40</v>
      </c>
      <c r="B16" s="63"/>
      <c r="C16" s="63"/>
      <c r="D16" s="63"/>
      <c r="E16" s="63"/>
      <c r="F16" s="63"/>
      <c r="G16" s="63"/>
      <c r="H16" s="63"/>
      <c r="I16" s="63"/>
      <c r="J16" s="6" t="e">
        <f>J15+Bilan!F57</f>
        <v>#VALUE!</v>
      </c>
    </row>
    <row r="17" spans="1:10" ht="12.75">
      <c r="A17" s="57" t="s">
        <v>41</v>
      </c>
      <c r="B17" s="63"/>
      <c r="C17" s="63"/>
      <c r="D17" s="63"/>
      <c r="E17" s="63"/>
      <c r="F17" s="63"/>
      <c r="G17" s="63"/>
      <c r="H17" s="63"/>
      <c r="I17" s="63"/>
      <c r="J17" s="6" t="e">
        <f>J16+Bilan!F58</f>
        <v>#VALUE!</v>
      </c>
    </row>
    <row r="18" spans="1:10" ht="12.75">
      <c r="A18" s="57" t="s">
        <v>42</v>
      </c>
      <c r="B18" s="63"/>
      <c r="C18" s="63"/>
      <c r="D18" s="63"/>
      <c r="E18" s="63"/>
      <c r="F18" s="63"/>
      <c r="G18" s="63"/>
      <c r="H18" s="63"/>
      <c r="I18" s="63"/>
      <c r="J18" s="6" t="e">
        <f>J17+Bilan!F59</f>
        <v>#VALUE!</v>
      </c>
    </row>
    <row r="19" spans="1:10" ht="12.75">
      <c r="A19" s="57" t="s">
        <v>43</v>
      </c>
      <c r="B19" s="63"/>
      <c r="C19" s="63"/>
      <c r="D19" s="63"/>
      <c r="E19" s="63"/>
      <c r="F19" s="63"/>
      <c r="G19" s="63"/>
      <c r="H19" s="63"/>
      <c r="I19" s="63"/>
      <c r="J19" s="6" t="e">
        <f>J18+Bilan!F60</f>
        <v>#VALUE!</v>
      </c>
    </row>
    <row r="20" spans="1:10" ht="12.75">
      <c r="A20" s="57" t="s">
        <v>44</v>
      </c>
      <c r="B20" s="63"/>
      <c r="C20" s="63"/>
      <c r="D20" s="63"/>
      <c r="E20" s="63"/>
      <c r="F20" s="63"/>
      <c r="G20" s="63"/>
      <c r="H20" s="63"/>
      <c r="I20" s="63"/>
      <c r="J20" s="6" t="e">
        <f>J19+Bilan!F61</f>
        <v>#VALUE!</v>
      </c>
    </row>
    <row r="21" spans="1:10" ht="12.75">
      <c r="A21" s="57" t="s">
        <v>45</v>
      </c>
      <c r="B21" s="63"/>
      <c r="C21" s="63"/>
      <c r="D21" s="63"/>
      <c r="E21" s="63"/>
      <c r="F21" s="63"/>
      <c r="G21" s="63"/>
      <c r="H21" s="63"/>
      <c r="I21" s="63"/>
      <c r="J21" s="6" t="e">
        <f>J20+Bilan!F62</f>
        <v>#VALUE!</v>
      </c>
    </row>
    <row r="22" spans="1:10" ht="12.75">
      <c r="A22" s="57" t="s">
        <v>46</v>
      </c>
      <c r="B22" s="63"/>
      <c r="C22" s="63"/>
      <c r="D22" s="63"/>
      <c r="E22" s="63"/>
      <c r="F22" s="63"/>
      <c r="G22" s="63"/>
      <c r="H22" s="63"/>
      <c r="I22" s="63"/>
      <c r="J22" s="6" t="e">
        <f>J21+Bilan!F63</f>
        <v>#VALUE!</v>
      </c>
    </row>
    <row r="23" spans="1:10" ht="12.75">
      <c r="A23" s="57" t="s">
        <v>47</v>
      </c>
      <c r="B23" s="63"/>
      <c r="C23" s="63"/>
      <c r="D23" s="63"/>
      <c r="E23" s="63"/>
      <c r="F23" s="63"/>
      <c r="G23" s="63"/>
      <c r="H23" s="63"/>
      <c r="I23" s="63"/>
      <c r="J23" s="6" t="e">
        <f>J22+Bilan!F64</f>
        <v>#VALUE!</v>
      </c>
    </row>
    <row r="24" spans="1:10" ht="12.75">
      <c r="A24" s="57" t="s">
        <v>48</v>
      </c>
      <c r="B24" s="63"/>
      <c r="C24" s="63"/>
      <c r="D24" s="63"/>
      <c r="E24" s="63"/>
      <c r="F24" s="63"/>
      <c r="G24" s="63"/>
      <c r="H24" s="63"/>
      <c r="I24" s="63"/>
      <c r="J24" s="6" t="e">
        <f>J23+Bilan!F65</f>
        <v>#VALUE!</v>
      </c>
    </row>
    <row r="25" spans="1:10" ht="12.75">
      <c r="A25" s="57" t="s">
        <v>49</v>
      </c>
      <c r="B25" s="63"/>
      <c r="C25" s="63"/>
      <c r="D25" s="63"/>
      <c r="E25" s="63"/>
      <c r="F25" s="63"/>
      <c r="G25" s="63"/>
      <c r="H25" s="63"/>
      <c r="I25" s="63"/>
      <c r="J25" s="6" t="e">
        <f>J24+Bilan!F66</f>
        <v>#VALUE!</v>
      </c>
    </row>
    <row r="26" spans="1:10" ht="12.75">
      <c r="A26" s="57" t="s">
        <v>50</v>
      </c>
      <c r="B26" s="63"/>
      <c r="C26" s="63"/>
      <c r="D26" s="63"/>
      <c r="E26" s="63"/>
      <c r="F26" s="63"/>
      <c r="G26" s="63"/>
      <c r="H26" s="63"/>
      <c r="I26" s="63"/>
      <c r="J26" s="6" t="e">
        <f>J25+Bilan!F67</f>
        <v>#VALUE!</v>
      </c>
    </row>
    <row r="27" spans="1:10" ht="12.75">
      <c r="A27" s="58" t="s">
        <v>35</v>
      </c>
      <c r="B27" s="58"/>
      <c r="C27" s="58"/>
      <c r="D27" s="58"/>
      <c r="E27" s="58"/>
      <c r="F27" s="58"/>
      <c r="G27" s="58"/>
      <c r="H27" s="59"/>
      <c r="I27" s="59"/>
      <c r="J27" s="59"/>
    </row>
    <row r="28" spans="1:10" ht="12.75">
      <c r="A28" s="57" t="s">
        <v>39</v>
      </c>
      <c r="B28" s="61"/>
      <c r="C28" s="61"/>
      <c r="D28" s="61"/>
      <c r="E28" s="61"/>
      <c r="F28" s="61"/>
      <c r="G28" s="61"/>
      <c r="H28" s="61"/>
      <c r="I28" s="61"/>
      <c r="J28" s="60">
        <f>Bilan!G56</f>
      </c>
    </row>
    <row r="29" spans="1:10" ht="12.75">
      <c r="A29" s="57" t="s">
        <v>40</v>
      </c>
      <c r="B29" s="61"/>
      <c r="C29" s="61"/>
      <c r="D29" s="61"/>
      <c r="E29" s="61"/>
      <c r="F29" s="61"/>
      <c r="G29" s="61"/>
      <c r="H29" s="61"/>
      <c r="I29" s="61"/>
      <c r="J29" s="60" t="e">
        <f>J28+Bilan!G57</f>
        <v>#VALUE!</v>
      </c>
    </row>
    <row r="30" spans="1:10" ht="12.75">
      <c r="A30" s="57" t="s">
        <v>41</v>
      </c>
      <c r="B30" s="61"/>
      <c r="C30" s="61"/>
      <c r="D30" s="61"/>
      <c r="E30" s="61"/>
      <c r="F30" s="61"/>
      <c r="G30" s="61"/>
      <c r="H30" s="61"/>
      <c r="I30" s="61"/>
      <c r="J30" s="60" t="e">
        <f>J29+Bilan!G58</f>
        <v>#VALUE!</v>
      </c>
    </row>
    <row r="31" spans="1:10" ht="12.75">
      <c r="A31" s="57" t="s">
        <v>42</v>
      </c>
      <c r="B31" s="61"/>
      <c r="C31" s="61"/>
      <c r="D31" s="61"/>
      <c r="E31" s="61"/>
      <c r="F31" s="61"/>
      <c r="G31" s="61"/>
      <c r="H31" s="61"/>
      <c r="I31" s="61"/>
      <c r="J31" s="60" t="e">
        <f>J30+Bilan!G59</f>
        <v>#VALUE!</v>
      </c>
    </row>
    <row r="32" spans="1:10" ht="12.75">
      <c r="A32" s="57" t="s">
        <v>43</v>
      </c>
      <c r="B32" s="61"/>
      <c r="C32" s="61"/>
      <c r="D32" s="61"/>
      <c r="E32" s="61"/>
      <c r="F32" s="61"/>
      <c r="G32" s="61"/>
      <c r="H32" s="61"/>
      <c r="I32" s="61"/>
      <c r="J32" s="60" t="e">
        <f>J31+Bilan!G60</f>
        <v>#VALUE!</v>
      </c>
    </row>
    <row r="33" spans="1:10" ht="12.75">
      <c r="A33" s="57" t="s">
        <v>44</v>
      </c>
      <c r="B33" s="61"/>
      <c r="C33" s="61"/>
      <c r="D33" s="61"/>
      <c r="E33" s="61"/>
      <c r="F33" s="61"/>
      <c r="G33" s="61"/>
      <c r="H33" s="61"/>
      <c r="I33" s="61"/>
      <c r="J33" s="60" t="e">
        <f>J32+Bilan!G61</f>
        <v>#VALUE!</v>
      </c>
    </row>
    <row r="34" spans="1:10" ht="12.75">
      <c r="A34" s="57" t="s">
        <v>45</v>
      </c>
      <c r="B34" s="61"/>
      <c r="C34" s="61"/>
      <c r="D34" s="61"/>
      <c r="E34" s="61"/>
      <c r="F34" s="61"/>
      <c r="G34" s="61"/>
      <c r="H34" s="61"/>
      <c r="I34" s="61"/>
      <c r="J34" s="60" t="e">
        <f>J33+Bilan!G62</f>
        <v>#VALUE!</v>
      </c>
    </row>
    <row r="35" spans="1:10" ht="12.75">
      <c r="A35" s="57" t="s">
        <v>46</v>
      </c>
      <c r="B35" s="61"/>
      <c r="C35" s="61"/>
      <c r="D35" s="61"/>
      <c r="E35" s="61"/>
      <c r="F35" s="61"/>
      <c r="G35" s="61"/>
      <c r="H35" s="61"/>
      <c r="I35" s="61"/>
      <c r="J35" s="60" t="e">
        <f>J34+Bilan!G63</f>
        <v>#VALUE!</v>
      </c>
    </row>
    <row r="36" spans="1:10" ht="12.75">
      <c r="A36" s="57" t="s">
        <v>47</v>
      </c>
      <c r="B36" s="61"/>
      <c r="C36" s="61"/>
      <c r="D36" s="61"/>
      <c r="E36" s="61"/>
      <c r="F36" s="61"/>
      <c r="G36" s="61"/>
      <c r="H36" s="61"/>
      <c r="I36" s="61"/>
      <c r="J36" s="60" t="e">
        <f>J35+Bilan!G64</f>
        <v>#VALUE!</v>
      </c>
    </row>
    <row r="37" spans="1:10" ht="12.75">
      <c r="A37" s="57" t="s">
        <v>48</v>
      </c>
      <c r="B37" s="61"/>
      <c r="C37" s="61"/>
      <c r="D37" s="61"/>
      <c r="E37" s="61"/>
      <c r="F37" s="61"/>
      <c r="G37" s="61"/>
      <c r="H37" s="61"/>
      <c r="I37" s="61"/>
      <c r="J37" s="60" t="e">
        <f>J36+Bilan!G65</f>
        <v>#VALUE!</v>
      </c>
    </row>
    <row r="38" spans="1:10" ht="12.75">
      <c r="A38" s="57" t="s">
        <v>49</v>
      </c>
      <c r="B38" s="61"/>
      <c r="C38" s="61"/>
      <c r="D38" s="61"/>
      <c r="E38" s="61"/>
      <c r="F38" s="61"/>
      <c r="G38" s="61"/>
      <c r="H38" s="61"/>
      <c r="I38" s="61"/>
      <c r="J38" s="60" t="e">
        <f>J37+Bilan!G66</f>
        <v>#VALUE!</v>
      </c>
    </row>
    <row r="39" spans="1:10" ht="12.75">
      <c r="A39" s="57" t="s">
        <v>50</v>
      </c>
      <c r="B39" s="61"/>
      <c r="C39" s="61"/>
      <c r="D39" s="61"/>
      <c r="E39" s="61"/>
      <c r="F39" s="61"/>
      <c r="G39" s="61"/>
      <c r="H39" s="61"/>
      <c r="I39" s="61"/>
      <c r="J39" s="60" t="e">
        <f>J38+Bilan!G67</f>
        <v>#VALUE!</v>
      </c>
    </row>
  </sheetData>
  <sheetProtection sheet="1" objects="1" scenarios="1" selectLockedCells="1"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8">
    <tabColor indexed="55"/>
    <outlinePr summaryRight="0"/>
  </sheetPr>
  <dimension ref="A1:AA599"/>
  <sheetViews>
    <sheetView workbookViewId="0" topLeftCell="A1">
      <pane xSplit="2" ySplit="2" topLeftCell="E45" activePane="bottomRight" state="frozen"/>
      <selection pane="topLeft" activeCell="A1" sqref="A1"/>
      <selection pane="topRight" activeCell="C1" sqref="C1"/>
      <selection pane="bottomLeft" activeCell="A3" sqref="A3"/>
      <selection pane="bottomRight" activeCell="D61" sqref="D61"/>
    </sheetView>
  </sheetViews>
  <sheetFormatPr defaultColWidth="11.421875" defaultRowHeight="12.75" outlineLevelCol="1"/>
  <cols>
    <col min="1" max="1" width="10.8515625" style="99" bestFit="1" customWidth="1"/>
    <col min="2" max="2" width="7.7109375" style="100" customWidth="1"/>
    <col min="3" max="3" width="5.7109375" style="101" customWidth="1"/>
    <col min="4" max="4" width="8.7109375" style="107" customWidth="1" outlineLevel="1"/>
    <col min="5" max="5" width="8.7109375" style="103" customWidth="1" outlineLevel="1"/>
    <col min="6" max="7" width="8.7109375" style="97" customWidth="1" outlineLevel="1"/>
    <col min="8" max="8" width="8.7109375" style="104" customWidth="1" outlineLevel="1"/>
    <col min="9" max="9" width="8.7109375" style="105" customWidth="1" outlineLevel="1"/>
    <col min="10" max="10" width="104.57421875" style="106" customWidth="1" outlineLevel="1"/>
    <col min="11" max="11" width="5.7109375" style="105" customWidth="1"/>
    <col min="12" max="12" width="8.7109375" style="107" customWidth="1" outlineLevel="1"/>
    <col min="13" max="13" width="8.7109375" style="108" customWidth="1" outlineLevel="1"/>
    <col min="14" max="14" width="8.7109375" style="107" customWidth="1" outlineLevel="1"/>
    <col min="15" max="17" width="8.7109375" style="105" customWidth="1" outlineLevel="1"/>
    <col min="18" max="18" width="94.7109375" style="106" customWidth="1" outlineLevel="1"/>
    <col min="19" max="19" width="5.7109375" style="109" customWidth="1"/>
    <col min="20" max="20" width="7.7109375" style="110" customWidth="1" outlineLevel="1"/>
    <col min="21" max="21" width="7.7109375" style="108" customWidth="1" outlineLevel="1"/>
    <col min="22" max="22" width="123.8515625" style="111" customWidth="1" outlineLevel="1"/>
    <col min="23" max="23" width="5.7109375" style="109" customWidth="1"/>
    <col min="24" max="24" width="7.7109375" style="108" customWidth="1" outlineLevel="1"/>
    <col min="25" max="25" width="140.28125" style="106" customWidth="1" outlineLevel="1"/>
    <col min="26" max="26" width="7.7109375" style="97" customWidth="1" outlineLevel="1"/>
    <col min="27" max="16384" width="11.421875" style="97" customWidth="1"/>
  </cols>
  <sheetData>
    <row r="1" spans="1:26" s="67" customFormat="1" ht="67.5" customHeight="1">
      <c r="A1" s="135"/>
      <c r="B1" s="135"/>
      <c r="C1" s="136" t="s">
        <v>33</v>
      </c>
      <c r="D1" s="140" t="s">
        <v>31</v>
      </c>
      <c r="E1" s="140"/>
      <c r="F1" s="140"/>
      <c r="G1" s="140"/>
      <c r="H1" s="140"/>
      <c r="I1" s="140"/>
      <c r="J1" s="140"/>
      <c r="K1" s="137" t="s">
        <v>54</v>
      </c>
      <c r="L1" s="139" t="s">
        <v>32</v>
      </c>
      <c r="M1" s="139"/>
      <c r="N1" s="139"/>
      <c r="O1" s="139"/>
      <c r="P1" s="139"/>
      <c r="Q1" s="139"/>
      <c r="R1" s="139"/>
      <c r="S1" s="136" t="s">
        <v>55</v>
      </c>
      <c r="T1" s="134" t="s">
        <v>9</v>
      </c>
      <c r="U1" s="134"/>
      <c r="V1" s="134"/>
      <c r="W1" s="131" t="s">
        <v>56</v>
      </c>
      <c r="X1" s="132" t="s">
        <v>52</v>
      </c>
      <c r="Y1" s="133"/>
      <c r="Z1" s="66" t="s">
        <v>27</v>
      </c>
    </row>
    <row r="2" spans="1:26" s="67" customFormat="1" ht="21.75" customHeight="1">
      <c r="A2" s="9"/>
      <c r="B2" s="8"/>
      <c r="C2" s="136"/>
      <c r="D2" s="68" t="s">
        <v>8</v>
      </c>
      <c r="E2" s="68" t="s">
        <v>28</v>
      </c>
      <c r="F2" s="68" t="s">
        <v>29</v>
      </c>
      <c r="G2" s="68" t="s">
        <v>30</v>
      </c>
      <c r="H2" s="68" t="s">
        <v>36</v>
      </c>
      <c r="I2" s="68" t="s">
        <v>37</v>
      </c>
      <c r="J2" s="68" t="s">
        <v>51</v>
      </c>
      <c r="K2" s="138"/>
      <c r="L2" s="69" t="s">
        <v>57</v>
      </c>
      <c r="M2" s="70" t="s">
        <v>28</v>
      </c>
      <c r="N2" s="69" t="s">
        <v>29</v>
      </c>
      <c r="O2" s="68" t="s">
        <v>36</v>
      </c>
      <c r="P2" s="68" t="s">
        <v>37</v>
      </c>
      <c r="Q2" s="68" t="s">
        <v>38</v>
      </c>
      <c r="R2" s="68" t="s">
        <v>51</v>
      </c>
      <c r="S2" s="136"/>
      <c r="T2" s="71" t="s">
        <v>8</v>
      </c>
      <c r="U2" s="74" t="s">
        <v>28</v>
      </c>
      <c r="V2" s="73" t="s">
        <v>51</v>
      </c>
      <c r="W2" s="131"/>
      <c r="X2" s="74" t="s">
        <v>28</v>
      </c>
      <c r="Y2" s="72" t="s">
        <v>51</v>
      </c>
      <c r="Z2" s="75"/>
    </row>
    <row r="3" spans="1:27" s="84" customFormat="1" ht="16.5" customHeight="1">
      <c r="A3" s="76">
        <v>40544</v>
      </c>
      <c r="B3" s="77" t="s">
        <v>5</v>
      </c>
      <c r="C3" s="78"/>
      <c r="D3" s="122"/>
      <c r="E3" s="15"/>
      <c r="F3" s="80">
        <f aca="true" t="shared" si="0" ref="F3:F20">IF(E3&lt;&gt;"",(D3/E3)/24,"")</f>
      </c>
      <c r="G3" s="123">
        <f aca="true" t="shared" si="1" ref="G3:G20">IF(E3&lt;&gt;"",E3/D3,"")</f>
      </c>
      <c r="H3" s="16"/>
      <c r="I3" s="16"/>
      <c r="J3" s="17"/>
      <c r="K3" s="124"/>
      <c r="L3" s="14"/>
      <c r="M3" s="15"/>
      <c r="N3" s="80">
        <f>IF(M3&lt;&gt;"",(L3/M3)/24,"")</f>
      </c>
      <c r="O3" s="16"/>
      <c r="P3" s="16"/>
      <c r="Q3" s="16"/>
      <c r="R3" s="17"/>
      <c r="S3" s="125"/>
      <c r="T3" s="112"/>
      <c r="U3" s="119"/>
      <c r="V3" s="113"/>
      <c r="W3" s="125"/>
      <c r="X3" s="116"/>
      <c r="Y3" s="116"/>
      <c r="Z3" s="89"/>
      <c r="AA3" s="83"/>
    </row>
    <row r="4" spans="1:26" s="84" customFormat="1" ht="16.5" customHeight="1">
      <c r="A4" s="76">
        <v>40545</v>
      </c>
      <c r="B4" s="77" t="s">
        <v>6</v>
      </c>
      <c r="C4" s="78"/>
      <c r="D4" s="12"/>
      <c r="E4" s="13"/>
      <c r="F4" s="86">
        <f t="shared" si="0"/>
      </c>
      <c r="G4" s="91">
        <f t="shared" si="1"/>
      </c>
      <c r="H4" s="64"/>
      <c r="I4" s="64"/>
      <c r="J4" s="18"/>
      <c r="K4" s="124"/>
      <c r="L4" s="14"/>
      <c r="M4" s="15"/>
      <c r="N4" s="80">
        <f aca="true" t="shared" si="2" ref="N4:N20">IF(M4&lt;&gt;"",(L4/M4)/24,"")</f>
      </c>
      <c r="O4" s="16"/>
      <c r="P4" s="16"/>
      <c r="Q4" s="16"/>
      <c r="R4" s="18"/>
      <c r="S4" s="126"/>
      <c r="T4" s="112"/>
      <c r="U4" s="119"/>
      <c r="V4" s="113"/>
      <c r="W4" s="126"/>
      <c r="X4" s="116"/>
      <c r="Y4" s="116"/>
      <c r="Z4" s="89"/>
    </row>
    <row r="5" spans="1:27" s="84" customFormat="1" ht="16.5" customHeight="1">
      <c r="A5" s="76">
        <v>40546</v>
      </c>
      <c r="B5" s="77" t="s">
        <v>7</v>
      </c>
      <c r="C5" s="78"/>
      <c r="D5" s="10"/>
      <c r="E5" s="11"/>
      <c r="F5" s="87">
        <f t="shared" si="0"/>
      </c>
      <c r="G5" s="88">
        <f t="shared" si="1"/>
      </c>
      <c r="H5" s="65"/>
      <c r="I5" s="65"/>
      <c r="J5" s="21"/>
      <c r="K5" s="79"/>
      <c r="L5" s="129"/>
      <c r="M5" s="19"/>
      <c r="N5" s="90">
        <f t="shared" si="2"/>
      </c>
      <c r="O5" s="20"/>
      <c r="P5" s="20"/>
      <c r="Q5" s="20"/>
      <c r="R5" s="21"/>
      <c r="S5" s="85"/>
      <c r="T5" s="114"/>
      <c r="U5" s="120"/>
      <c r="V5" s="115"/>
      <c r="W5" s="85"/>
      <c r="X5" s="130"/>
      <c r="Y5" s="130"/>
      <c r="Z5" s="89"/>
      <c r="AA5" s="83"/>
    </row>
    <row r="6" spans="1:26" s="84" customFormat="1" ht="16.5" customHeight="1">
      <c r="A6" s="76">
        <v>40547</v>
      </c>
      <c r="B6" s="77" t="s">
        <v>1</v>
      </c>
      <c r="C6" s="78"/>
      <c r="D6" s="10"/>
      <c r="E6" s="11"/>
      <c r="F6" s="87">
        <f t="shared" si="0"/>
      </c>
      <c r="G6" s="88">
        <f t="shared" si="1"/>
      </c>
      <c r="H6" s="65"/>
      <c r="I6" s="65"/>
      <c r="J6" s="21"/>
      <c r="K6" s="79"/>
      <c r="L6" s="10"/>
      <c r="M6" s="11"/>
      <c r="N6" s="90">
        <f t="shared" si="2"/>
      </c>
      <c r="O6" s="65"/>
      <c r="P6" s="65"/>
      <c r="Q6" s="65"/>
      <c r="R6" s="21"/>
      <c r="S6" s="85"/>
      <c r="T6" s="114"/>
      <c r="U6" s="120"/>
      <c r="V6" s="115"/>
      <c r="W6" s="85"/>
      <c r="X6" s="118"/>
      <c r="Y6" s="21"/>
      <c r="Z6" s="89"/>
    </row>
    <row r="7" spans="1:26" s="84" customFormat="1" ht="16.5" customHeight="1">
      <c r="A7" s="76">
        <v>40548</v>
      </c>
      <c r="B7" s="77" t="s">
        <v>2</v>
      </c>
      <c r="C7" s="78"/>
      <c r="D7" s="10"/>
      <c r="E7" s="11"/>
      <c r="F7" s="87">
        <f t="shared" si="0"/>
      </c>
      <c r="G7" s="88">
        <f t="shared" si="1"/>
      </c>
      <c r="H7" s="65"/>
      <c r="I7" s="65"/>
      <c r="J7" s="21"/>
      <c r="K7" s="79"/>
      <c r="L7" s="10"/>
      <c r="M7" s="11"/>
      <c r="N7" s="87">
        <f t="shared" si="2"/>
      </c>
      <c r="O7" s="65"/>
      <c r="P7" s="65"/>
      <c r="Q7" s="65"/>
      <c r="R7" s="21"/>
      <c r="S7" s="85"/>
      <c r="T7" s="114"/>
      <c r="U7" s="120"/>
      <c r="V7" s="115"/>
      <c r="W7" s="85"/>
      <c r="X7" s="118"/>
      <c r="Y7" s="21"/>
      <c r="Z7" s="89"/>
    </row>
    <row r="8" spans="1:27" s="84" customFormat="1" ht="16.5" customHeight="1">
      <c r="A8" s="76">
        <v>40549</v>
      </c>
      <c r="B8" s="77" t="s">
        <v>3</v>
      </c>
      <c r="C8" s="78"/>
      <c r="D8" s="10"/>
      <c r="E8" s="11"/>
      <c r="F8" s="87">
        <f t="shared" si="0"/>
      </c>
      <c r="G8" s="88">
        <f t="shared" si="1"/>
      </c>
      <c r="H8" s="65"/>
      <c r="I8" s="65"/>
      <c r="J8" s="21"/>
      <c r="K8" s="79"/>
      <c r="L8" s="10"/>
      <c r="M8" s="11"/>
      <c r="N8" s="87">
        <f t="shared" si="2"/>
      </c>
      <c r="O8" s="65"/>
      <c r="P8" s="65"/>
      <c r="Q8" s="65"/>
      <c r="R8" s="21"/>
      <c r="S8" s="85"/>
      <c r="T8" s="114"/>
      <c r="U8" s="120"/>
      <c r="V8" s="115"/>
      <c r="W8" s="85"/>
      <c r="X8" s="118"/>
      <c r="Y8" s="21"/>
      <c r="Z8" s="89"/>
      <c r="AA8" s="83"/>
    </row>
    <row r="9" spans="1:26" s="84" customFormat="1" ht="16.5" customHeight="1">
      <c r="A9" s="76">
        <v>40550</v>
      </c>
      <c r="B9" s="77" t="s">
        <v>4</v>
      </c>
      <c r="C9" s="78"/>
      <c r="D9" s="10"/>
      <c r="E9" s="11"/>
      <c r="F9" s="87">
        <f t="shared" si="0"/>
      </c>
      <c r="G9" s="88">
        <f t="shared" si="1"/>
      </c>
      <c r="H9" s="65"/>
      <c r="I9" s="65"/>
      <c r="J9" s="21"/>
      <c r="K9" s="79"/>
      <c r="L9" s="10"/>
      <c r="M9" s="11"/>
      <c r="N9" s="87">
        <f t="shared" si="2"/>
      </c>
      <c r="O9" s="65"/>
      <c r="P9" s="65"/>
      <c r="Q9" s="65"/>
      <c r="R9" s="21"/>
      <c r="S9" s="85"/>
      <c r="T9" s="114"/>
      <c r="U9" s="120"/>
      <c r="V9" s="115"/>
      <c r="W9" s="85"/>
      <c r="X9" s="118"/>
      <c r="Y9" s="21"/>
      <c r="Z9" s="89"/>
    </row>
    <row r="10" spans="1:26" s="84" customFormat="1" ht="16.5" customHeight="1">
      <c r="A10" s="76">
        <v>40551</v>
      </c>
      <c r="B10" s="77" t="s">
        <v>5</v>
      </c>
      <c r="C10" s="78"/>
      <c r="D10" s="10"/>
      <c r="E10" s="11"/>
      <c r="F10" s="87">
        <f t="shared" si="0"/>
      </c>
      <c r="G10" s="88">
        <f t="shared" si="1"/>
      </c>
      <c r="H10" s="65"/>
      <c r="I10" s="65"/>
      <c r="J10" s="21"/>
      <c r="K10" s="79"/>
      <c r="L10" s="10"/>
      <c r="M10" s="11"/>
      <c r="N10" s="87">
        <f t="shared" si="2"/>
      </c>
      <c r="O10" s="65"/>
      <c r="P10" s="65"/>
      <c r="Q10" s="65"/>
      <c r="R10" s="21"/>
      <c r="S10" s="85"/>
      <c r="T10" s="114"/>
      <c r="U10" s="120"/>
      <c r="V10" s="115"/>
      <c r="W10" s="85"/>
      <c r="X10" s="118"/>
      <c r="Y10" s="21"/>
      <c r="Z10" s="89"/>
    </row>
    <row r="11" spans="1:26" s="84" customFormat="1" ht="16.5" customHeight="1">
      <c r="A11" s="76">
        <v>40552</v>
      </c>
      <c r="B11" s="77" t="s">
        <v>6</v>
      </c>
      <c r="C11" s="78"/>
      <c r="D11" s="10"/>
      <c r="E11" s="11"/>
      <c r="F11" s="87">
        <f t="shared" si="0"/>
      </c>
      <c r="G11" s="88">
        <f t="shared" si="1"/>
      </c>
      <c r="H11" s="65"/>
      <c r="I11" s="65"/>
      <c r="J11" s="21"/>
      <c r="K11" s="79"/>
      <c r="L11" s="10"/>
      <c r="M11" s="11"/>
      <c r="N11" s="87">
        <f t="shared" si="2"/>
      </c>
      <c r="O11" s="65"/>
      <c r="P11" s="65"/>
      <c r="Q11" s="65"/>
      <c r="R11" s="21"/>
      <c r="S11" s="85"/>
      <c r="T11" s="114"/>
      <c r="U11" s="120"/>
      <c r="V11" s="115"/>
      <c r="W11" s="85"/>
      <c r="X11" s="118"/>
      <c r="Y11" s="21"/>
      <c r="Z11" s="89"/>
    </row>
    <row r="12" spans="1:27" s="84" customFormat="1" ht="16.5" customHeight="1">
      <c r="A12" s="76">
        <v>40553</v>
      </c>
      <c r="B12" s="77" t="s">
        <v>7</v>
      </c>
      <c r="C12" s="78"/>
      <c r="D12" s="12"/>
      <c r="E12" s="13"/>
      <c r="F12" s="86">
        <f t="shared" si="0"/>
      </c>
      <c r="G12" s="91">
        <f t="shared" si="1"/>
      </c>
      <c r="H12" s="64"/>
      <c r="I12" s="64"/>
      <c r="J12" s="18"/>
      <c r="K12" s="124"/>
      <c r="L12" s="12"/>
      <c r="M12" s="13"/>
      <c r="N12" s="86">
        <f t="shared" si="2"/>
      </c>
      <c r="O12" s="64"/>
      <c r="P12" s="64"/>
      <c r="Q12" s="64"/>
      <c r="R12" s="18"/>
      <c r="S12" s="126"/>
      <c r="T12" s="112"/>
      <c r="U12" s="119"/>
      <c r="V12" s="113"/>
      <c r="W12" s="126"/>
      <c r="X12" s="117"/>
      <c r="Y12" s="18"/>
      <c r="Z12" s="89"/>
      <c r="AA12" s="83"/>
    </row>
    <row r="13" spans="1:26" s="84" customFormat="1" ht="16.5" customHeight="1">
      <c r="A13" s="76">
        <v>40554</v>
      </c>
      <c r="B13" s="77" t="s">
        <v>1</v>
      </c>
      <c r="C13" s="78"/>
      <c r="D13" s="12"/>
      <c r="E13" s="13"/>
      <c r="F13" s="86">
        <f t="shared" si="0"/>
      </c>
      <c r="G13" s="91">
        <f t="shared" si="1"/>
      </c>
      <c r="H13" s="64"/>
      <c r="I13" s="64"/>
      <c r="J13" s="18"/>
      <c r="K13" s="124"/>
      <c r="L13" s="12"/>
      <c r="M13" s="15"/>
      <c r="N13" s="80">
        <f aca="true" t="shared" si="3" ref="N13:N19">IF(M13&lt;&gt;"",(L13/M13)/24,"")</f>
      </c>
      <c r="O13" s="16"/>
      <c r="P13" s="16"/>
      <c r="Q13" s="16"/>
      <c r="R13" s="18"/>
      <c r="S13" s="126"/>
      <c r="T13" s="112"/>
      <c r="U13" s="119"/>
      <c r="V13" s="113"/>
      <c r="W13" s="126"/>
      <c r="X13" s="117"/>
      <c r="Y13" s="18"/>
      <c r="Z13" s="89"/>
    </row>
    <row r="14" spans="1:26" s="84" customFormat="1" ht="16.5" customHeight="1">
      <c r="A14" s="76">
        <v>40555</v>
      </c>
      <c r="B14" s="77" t="s">
        <v>2</v>
      </c>
      <c r="C14" s="78"/>
      <c r="D14" s="12"/>
      <c r="E14" s="13"/>
      <c r="F14" s="86">
        <f t="shared" si="0"/>
      </c>
      <c r="G14" s="91">
        <f t="shared" si="1"/>
      </c>
      <c r="H14" s="64"/>
      <c r="I14" s="64"/>
      <c r="J14" s="18"/>
      <c r="K14" s="124"/>
      <c r="L14" s="14"/>
      <c r="M14" s="15"/>
      <c r="N14" s="80">
        <f t="shared" si="3"/>
      </c>
      <c r="O14" s="16"/>
      <c r="P14" s="16"/>
      <c r="Q14" s="16"/>
      <c r="R14" s="18"/>
      <c r="S14" s="126"/>
      <c r="T14" s="112"/>
      <c r="U14" s="119"/>
      <c r="V14" s="113"/>
      <c r="W14" s="126"/>
      <c r="X14" s="117"/>
      <c r="Y14" s="18"/>
      <c r="Z14" s="89"/>
    </row>
    <row r="15" spans="1:26" s="84" customFormat="1" ht="16.5" customHeight="1">
      <c r="A15" s="76">
        <v>40556</v>
      </c>
      <c r="B15" s="77" t="s">
        <v>3</v>
      </c>
      <c r="C15" s="78"/>
      <c r="D15" s="12"/>
      <c r="E15" s="13"/>
      <c r="F15" s="86">
        <f t="shared" si="0"/>
      </c>
      <c r="G15" s="91">
        <f t="shared" si="1"/>
      </c>
      <c r="H15" s="64"/>
      <c r="I15" s="64"/>
      <c r="J15" s="18"/>
      <c r="K15" s="124"/>
      <c r="L15" s="14"/>
      <c r="M15" s="15"/>
      <c r="N15" s="80">
        <f t="shared" si="3"/>
      </c>
      <c r="O15" s="16"/>
      <c r="P15" s="16"/>
      <c r="Q15" s="16"/>
      <c r="R15" s="18"/>
      <c r="S15" s="126"/>
      <c r="T15" s="112"/>
      <c r="U15" s="119"/>
      <c r="V15" s="113"/>
      <c r="W15" s="126"/>
      <c r="X15" s="117"/>
      <c r="Y15" s="18"/>
      <c r="Z15" s="89"/>
    </row>
    <row r="16" spans="1:27" s="84" customFormat="1" ht="16.5" customHeight="1">
      <c r="A16" s="76">
        <v>40557</v>
      </c>
      <c r="B16" s="77" t="s">
        <v>4</v>
      </c>
      <c r="C16" s="78"/>
      <c r="D16" s="12"/>
      <c r="E16" s="13"/>
      <c r="F16" s="86">
        <f t="shared" si="0"/>
      </c>
      <c r="G16" s="91">
        <f t="shared" si="1"/>
      </c>
      <c r="H16" s="64"/>
      <c r="I16" s="64"/>
      <c r="J16" s="18"/>
      <c r="K16" s="124"/>
      <c r="L16" s="14"/>
      <c r="M16" s="15"/>
      <c r="N16" s="80">
        <f t="shared" si="3"/>
      </c>
      <c r="O16" s="16"/>
      <c r="P16" s="16"/>
      <c r="Q16" s="16"/>
      <c r="R16" s="18"/>
      <c r="S16" s="126"/>
      <c r="T16" s="112"/>
      <c r="U16" s="119"/>
      <c r="V16" s="113"/>
      <c r="W16" s="126"/>
      <c r="X16" s="117"/>
      <c r="Y16" s="18"/>
      <c r="Z16" s="89"/>
      <c r="AA16" s="83"/>
    </row>
    <row r="17" spans="1:26" s="84" customFormat="1" ht="16.5" customHeight="1">
      <c r="A17" s="76">
        <v>40558</v>
      </c>
      <c r="B17" s="77" t="s">
        <v>5</v>
      </c>
      <c r="C17" s="78"/>
      <c r="D17" s="12"/>
      <c r="E17" s="13"/>
      <c r="F17" s="86">
        <f t="shared" si="0"/>
      </c>
      <c r="G17" s="91">
        <f t="shared" si="1"/>
      </c>
      <c r="H17" s="64"/>
      <c r="I17" s="64"/>
      <c r="J17" s="18"/>
      <c r="K17" s="124"/>
      <c r="L17" s="14"/>
      <c r="M17" s="15"/>
      <c r="N17" s="80">
        <f t="shared" si="3"/>
      </c>
      <c r="O17" s="16"/>
      <c r="P17" s="16"/>
      <c r="Q17" s="16"/>
      <c r="R17" s="18"/>
      <c r="S17" s="126"/>
      <c r="T17" s="112"/>
      <c r="U17" s="119"/>
      <c r="V17" s="113"/>
      <c r="W17" s="126"/>
      <c r="X17" s="117"/>
      <c r="Y17" s="18"/>
      <c r="Z17" s="89"/>
    </row>
    <row r="18" spans="1:26" s="84" customFormat="1" ht="16.5" customHeight="1">
      <c r="A18" s="76">
        <v>40559</v>
      </c>
      <c r="B18" s="77" t="s">
        <v>6</v>
      </c>
      <c r="C18" s="78"/>
      <c r="D18" s="12"/>
      <c r="E18" s="13"/>
      <c r="F18" s="86">
        <f t="shared" si="0"/>
      </c>
      <c r="G18" s="91">
        <f t="shared" si="1"/>
      </c>
      <c r="H18" s="64"/>
      <c r="I18" s="64"/>
      <c r="J18" s="18"/>
      <c r="K18" s="124"/>
      <c r="L18" s="14"/>
      <c r="M18" s="15"/>
      <c r="N18" s="80">
        <f t="shared" si="3"/>
      </c>
      <c r="O18" s="16"/>
      <c r="P18" s="16"/>
      <c r="Q18" s="16"/>
      <c r="R18" s="18"/>
      <c r="S18" s="126"/>
      <c r="T18" s="112"/>
      <c r="U18" s="119"/>
      <c r="V18" s="113"/>
      <c r="W18" s="126"/>
      <c r="X18" s="117"/>
      <c r="Y18" s="18"/>
      <c r="Z18" s="89"/>
    </row>
    <row r="19" spans="1:26" s="84" customFormat="1" ht="16.5" customHeight="1">
      <c r="A19" s="76">
        <v>40560</v>
      </c>
      <c r="B19" s="77" t="s">
        <v>7</v>
      </c>
      <c r="C19" s="78"/>
      <c r="D19" s="10"/>
      <c r="E19" s="11"/>
      <c r="F19" s="87">
        <f t="shared" si="0"/>
      </c>
      <c r="G19" s="88">
        <f t="shared" si="1"/>
      </c>
      <c r="H19" s="65"/>
      <c r="I19" s="65"/>
      <c r="J19" s="21"/>
      <c r="K19" s="79"/>
      <c r="L19" s="129"/>
      <c r="M19" s="19"/>
      <c r="N19" s="90">
        <f t="shared" si="3"/>
      </c>
      <c r="O19" s="20"/>
      <c r="P19" s="20"/>
      <c r="Q19" s="20"/>
      <c r="R19" s="21"/>
      <c r="S19" s="85"/>
      <c r="T19" s="114"/>
      <c r="U19" s="120"/>
      <c r="V19" s="115"/>
      <c r="W19" s="85"/>
      <c r="X19" s="118"/>
      <c r="Y19" s="21"/>
      <c r="Z19" s="89"/>
    </row>
    <row r="20" spans="1:27" s="84" customFormat="1" ht="16.5" customHeight="1">
      <c r="A20" s="76">
        <v>40561</v>
      </c>
      <c r="B20" s="77" t="s">
        <v>1</v>
      </c>
      <c r="C20" s="78"/>
      <c r="D20" s="10"/>
      <c r="E20" s="11"/>
      <c r="F20" s="87">
        <f t="shared" si="0"/>
      </c>
      <c r="G20" s="88">
        <f t="shared" si="1"/>
      </c>
      <c r="H20" s="65"/>
      <c r="I20" s="65"/>
      <c r="J20" s="21"/>
      <c r="K20" s="79"/>
      <c r="L20" s="10"/>
      <c r="M20" s="11"/>
      <c r="N20" s="87">
        <f t="shared" si="2"/>
      </c>
      <c r="O20" s="65"/>
      <c r="P20" s="65"/>
      <c r="Q20" s="65"/>
      <c r="R20" s="21"/>
      <c r="S20" s="85"/>
      <c r="T20" s="114"/>
      <c r="U20" s="120"/>
      <c r="V20" s="115"/>
      <c r="W20" s="85"/>
      <c r="X20" s="118"/>
      <c r="Y20" s="21"/>
      <c r="Z20" s="89"/>
      <c r="AA20" s="83"/>
    </row>
    <row r="21" spans="1:26" s="84" customFormat="1" ht="16.5" customHeight="1">
      <c r="A21" s="76">
        <v>40562</v>
      </c>
      <c r="B21" s="77" t="s">
        <v>2</v>
      </c>
      <c r="C21" s="78"/>
      <c r="D21" s="10"/>
      <c r="E21" s="11"/>
      <c r="F21" s="87">
        <f aca="true" t="shared" si="4" ref="F21:F84">IF(E21&lt;&gt;"",(D21/E21)/24,"")</f>
      </c>
      <c r="G21" s="88">
        <f aca="true" t="shared" si="5" ref="G21:G84">IF(E21&lt;&gt;"",E21/D21,"")</f>
      </c>
      <c r="H21" s="65"/>
      <c r="I21" s="65"/>
      <c r="J21" s="21"/>
      <c r="K21" s="79"/>
      <c r="L21" s="10"/>
      <c r="M21" s="11"/>
      <c r="N21" s="87">
        <f aca="true" t="shared" si="6" ref="N21:N84">IF(M21&lt;&gt;"",(L21/M21)/24,"")</f>
      </c>
      <c r="O21" s="65"/>
      <c r="P21" s="65"/>
      <c r="Q21" s="65"/>
      <c r="R21" s="21"/>
      <c r="S21" s="85"/>
      <c r="T21" s="114"/>
      <c r="U21" s="120"/>
      <c r="V21" s="115"/>
      <c r="W21" s="85"/>
      <c r="X21" s="118"/>
      <c r="Y21" s="21"/>
      <c r="Z21" s="89"/>
    </row>
    <row r="22" spans="1:26" s="84" customFormat="1" ht="16.5" customHeight="1">
      <c r="A22" s="76">
        <v>40563</v>
      </c>
      <c r="B22" s="77" t="s">
        <v>3</v>
      </c>
      <c r="C22" s="78"/>
      <c r="D22" s="10"/>
      <c r="E22" s="11"/>
      <c r="F22" s="87">
        <f t="shared" si="4"/>
      </c>
      <c r="G22" s="88">
        <f t="shared" si="5"/>
      </c>
      <c r="H22" s="65"/>
      <c r="I22" s="65"/>
      <c r="J22" s="21"/>
      <c r="K22" s="79"/>
      <c r="L22" s="10"/>
      <c r="M22" s="11"/>
      <c r="N22" s="87">
        <f t="shared" si="6"/>
      </c>
      <c r="O22" s="65"/>
      <c r="P22" s="65"/>
      <c r="Q22" s="65"/>
      <c r="R22" s="21"/>
      <c r="S22" s="85"/>
      <c r="T22" s="114"/>
      <c r="U22" s="120"/>
      <c r="V22" s="115"/>
      <c r="W22" s="85"/>
      <c r="X22" s="118"/>
      <c r="Y22" s="21"/>
      <c r="Z22" s="89"/>
    </row>
    <row r="23" spans="1:26" s="84" customFormat="1" ht="16.5" customHeight="1">
      <c r="A23" s="76">
        <v>40564</v>
      </c>
      <c r="B23" s="77" t="s">
        <v>4</v>
      </c>
      <c r="C23" s="78"/>
      <c r="D23" s="10"/>
      <c r="E23" s="11"/>
      <c r="F23" s="87">
        <f t="shared" si="4"/>
      </c>
      <c r="G23" s="88">
        <f t="shared" si="5"/>
      </c>
      <c r="H23" s="65"/>
      <c r="I23" s="65"/>
      <c r="J23" s="21"/>
      <c r="K23" s="79"/>
      <c r="L23" s="10"/>
      <c r="M23" s="11"/>
      <c r="N23" s="87">
        <f t="shared" si="6"/>
      </c>
      <c r="O23" s="65"/>
      <c r="P23" s="65"/>
      <c r="Q23" s="65"/>
      <c r="R23" s="21"/>
      <c r="S23" s="85"/>
      <c r="T23" s="114"/>
      <c r="U23" s="120"/>
      <c r="V23" s="115"/>
      <c r="W23" s="85"/>
      <c r="X23" s="118"/>
      <c r="Y23" s="21"/>
      <c r="Z23" s="89"/>
    </row>
    <row r="24" spans="1:27" s="84" customFormat="1" ht="16.5" customHeight="1">
      <c r="A24" s="76">
        <v>40565</v>
      </c>
      <c r="B24" s="77" t="s">
        <v>5</v>
      </c>
      <c r="C24" s="78"/>
      <c r="D24" s="10"/>
      <c r="E24" s="11"/>
      <c r="F24" s="87">
        <f t="shared" si="4"/>
      </c>
      <c r="G24" s="88">
        <f t="shared" si="5"/>
      </c>
      <c r="H24" s="65"/>
      <c r="I24" s="65"/>
      <c r="J24" s="21"/>
      <c r="K24" s="79"/>
      <c r="L24" s="10"/>
      <c r="M24" s="11"/>
      <c r="N24" s="87">
        <f t="shared" si="6"/>
      </c>
      <c r="O24" s="65"/>
      <c r="P24" s="65"/>
      <c r="Q24" s="65"/>
      <c r="R24" s="21"/>
      <c r="S24" s="85"/>
      <c r="T24" s="114"/>
      <c r="U24" s="120"/>
      <c r="V24" s="115"/>
      <c r="W24" s="85"/>
      <c r="X24" s="118"/>
      <c r="Y24" s="21"/>
      <c r="Z24" s="89"/>
      <c r="AA24" s="83"/>
    </row>
    <row r="25" spans="1:26" s="84" customFormat="1" ht="16.5" customHeight="1">
      <c r="A25" s="76">
        <v>40566</v>
      </c>
      <c r="B25" s="77" t="s">
        <v>6</v>
      </c>
      <c r="C25" s="78"/>
      <c r="D25" s="10"/>
      <c r="E25" s="11"/>
      <c r="F25" s="87">
        <f t="shared" si="4"/>
      </c>
      <c r="G25" s="88">
        <f t="shared" si="5"/>
      </c>
      <c r="H25" s="65"/>
      <c r="I25" s="65"/>
      <c r="J25" s="21"/>
      <c r="K25" s="79"/>
      <c r="L25" s="10"/>
      <c r="M25" s="11"/>
      <c r="N25" s="87">
        <f t="shared" si="6"/>
      </c>
      <c r="O25" s="65"/>
      <c r="P25" s="65"/>
      <c r="Q25" s="65"/>
      <c r="R25" s="21"/>
      <c r="S25" s="85"/>
      <c r="T25" s="114"/>
      <c r="U25" s="120"/>
      <c r="V25" s="115"/>
      <c r="W25" s="85"/>
      <c r="X25" s="118"/>
      <c r="Y25" s="21"/>
      <c r="Z25" s="89"/>
    </row>
    <row r="26" spans="1:26" s="84" customFormat="1" ht="16.5" customHeight="1">
      <c r="A26" s="76">
        <v>40567</v>
      </c>
      <c r="B26" s="77" t="s">
        <v>7</v>
      </c>
      <c r="C26" s="78"/>
      <c r="D26" s="12"/>
      <c r="E26" s="13"/>
      <c r="F26" s="86">
        <f t="shared" si="4"/>
      </c>
      <c r="G26" s="91">
        <f t="shared" si="5"/>
      </c>
      <c r="H26" s="64"/>
      <c r="I26" s="64"/>
      <c r="J26" s="18"/>
      <c r="K26" s="124"/>
      <c r="L26" s="12"/>
      <c r="M26" s="13"/>
      <c r="N26" s="86">
        <f t="shared" si="6"/>
      </c>
      <c r="O26" s="64"/>
      <c r="P26" s="64"/>
      <c r="Q26" s="64"/>
      <c r="R26" s="18"/>
      <c r="S26" s="126"/>
      <c r="T26" s="112"/>
      <c r="U26" s="119"/>
      <c r="V26" s="113"/>
      <c r="W26" s="126"/>
      <c r="X26" s="117"/>
      <c r="Y26" s="18"/>
      <c r="Z26" s="89"/>
    </row>
    <row r="27" spans="1:26" s="84" customFormat="1" ht="16.5" customHeight="1">
      <c r="A27" s="76">
        <v>40568</v>
      </c>
      <c r="B27" s="77" t="s">
        <v>1</v>
      </c>
      <c r="C27" s="78"/>
      <c r="D27" s="12"/>
      <c r="E27" s="13"/>
      <c r="F27" s="86">
        <f t="shared" si="4"/>
      </c>
      <c r="G27" s="91">
        <f t="shared" si="5"/>
      </c>
      <c r="H27" s="64"/>
      <c r="I27" s="64"/>
      <c r="J27" s="18"/>
      <c r="K27" s="124"/>
      <c r="L27" s="12"/>
      <c r="M27" s="15"/>
      <c r="N27" s="80">
        <f t="shared" si="6"/>
      </c>
      <c r="O27" s="16"/>
      <c r="P27" s="16"/>
      <c r="Q27" s="16"/>
      <c r="R27" s="18"/>
      <c r="S27" s="126"/>
      <c r="T27" s="112"/>
      <c r="U27" s="119"/>
      <c r="V27" s="113"/>
      <c r="W27" s="126"/>
      <c r="X27" s="117"/>
      <c r="Y27" s="18"/>
      <c r="Z27" s="89"/>
    </row>
    <row r="28" spans="1:27" s="84" customFormat="1" ht="16.5" customHeight="1">
      <c r="A28" s="76">
        <v>40569</v>
      </c>
      <c r="B28" s="77" t="s">
        <v>2</v>
      </c>
      <c r="C28" s="78"/>
      <c r="D28" s="12"/>
      <c r="E28" s="13"/>
      <c r="F28" s="86">
        <f t="shared" si="4"/>
      </c>
      <c r="G28" s="91">
        <f t="shared" si="5"/>
      </c>
      <c r="H28" s="64"/>
      <c r="I28" s="64"/>
      <c r="J28" s="18"/>
      <c r="K28" s="124"/>
      <c r="L28" s="14"/>
      <c r="M28" s="15"/>
      <c r="N28" s="80">
        <f t="shared" si="6"/>
      </c>
      <c r="O28" s="16"/>
      <c r="P28" s="16"/>
      <c r="Q28" s="16"/>
      <c r="R28" s="18"/>
      <c r="S28" s="126"/>
      <c r="T28" s="112"/>
      <c r="U28" s="119"/>
      <c r="V28" s="113"/>
      <c r="W28" s="126"/>
      <c r="X28" s="117"/>
      <c r="Y28" s="18"/>
      <c r="Z28" s="89"/>
      <c r="AA28" s="83"/>
    </row>
    <row r="29" spans="1:26" s="84" customFormat="1" ht="16.5" customHeight="1">
      <c r="A29" s="76">
        <v>40570</v>
      </c>
      <c r="B29" s="77" t="s">
        <v>3</v>
      </c>
      <c r="C29" s="78"/>
      <c r="D29" s="12"/>
      <c r="E29" s="13"/>
      <c r="F29" s="86">
        <f t="shared" si="4"/>
      </c>
      <c r="G29" s="91">
        <f t="shared" si="5"/>
      </c>
      <c r="H29" s="64"/>
      <c r="I29" s="64"/>
      <c r="J29" s="18"/>
      <c r="K29" s="124"/>
      <c r="L29" s="14"/>
      <c r="M29" s="15"/>
      <c r="N29" s="80">
        <f t="shared" si="6"/>
      </c>
      <c r="O29" s="16"/>
      <c r="P29" s="16"/>
      <c r="Q29" s="16"/>
      <c r="R29" s="18"/>
      <c r="S29" s="126"/>
      <c r="T29" s="112"/>
      <c r="U29" s="119"/>
      <c r="V29" s="113"/>
      <c r="W29" s="126"/>
      <c r="X29" s="117"/>
      <c r="Y29" s="18"/>
      <c r="Z29" s="89"/>
    </row>
    <row r="30" spans="1:26" s="84" customFormat="1" ht="16.5" customHeight="1">
      <c r="A30" s="76">
        <v>40571</v>
      </c>
      <c r="B30" s="77" t="s">
        <v>4</v>
      </c>
      <c r="C30" s="78"/>
      <c r="D30" s="12"/>
      <c r="E30" s="13"/>
      <c r="F30" s="86">
        <f t="shared" si="4"/>
      </c>
      <c r="G30" s="91">
        <f t="shared" si="5"/>
      </c>
      <c r="H30" s="64"/>
      <c r="I30" s="64"/>
      <c r="J30" s="18"/>
      <c r="K30" s="124"/>
      <c r="L30" s="14"/>
      <c r="M30" s="15"/>
      <c r="N30" s="80">
        <f t="shared" si="6"/>
      </c>
      <c r="O30" s="16"/>
      <c r="P30" s="16"/>
      <c r="Q30" s="16"/>
      <c r="R30" s="18"/>
      <c r="S30" s="126"/>
      <c r="T30" s="112"/>
      <c r="U30" s="119"/>
      <c r="V30" s="113"/>
      <c r="W30" s="126"/>
      <c r="X30" s="117"/>
      <c r="Y30" s="18"/>
      <c r="Z30" s="89"/>
    </row>
    <row r="31" spans="1:27" s="84" customFormat="1" ht="16.5" customHeight="1">
      <c r="A31" s="76">
        <v>40572</v>
      </c>
      <c r="B31" s="77" t="s">
        <v>5</v>
      </c>
      <c r="C31" s="78"/>
      <c r="D31" s="12"/>
      <c r="E31" s="13"/>
      <c r="F31" s="86">
        <f t="shared" si="4"/>
      </c>
      <c r="G31" s="91">
        <f t="shared" si="5"/>
      </c>
      <c r="H31" s="64"/>
      <c r="I31" s="64"/>
      <c r="J31" s="18"/>
      <c r="K31" s="124"/>
      <c r="L31" s="14"/>
      <c r="M31" s="15"/>
      <c r="N31" s="80">
        <f t="shared" si="6"/>
      </c>
      <c r="O31" s="16"/>
      <c r="P31" s="16"/>
      <c r="Q31" s="16"/>
      <c r="R31" s="18"/>
      <c r="S31" s="126"/>
      <c r="T31" s="112"/>
      <c r="U31" s="119"/>
      <c r="V31" s="113"/>
      <c r="W31" s="126"/>
      <c r="X31" s="117"/>
      <c r="Y31" s="18"/>
      <c r="Z31" s="89"/>
      <c r="AA31" s="83"/>
    </row>
    <row r="32" spans="1:26" s="84" customFormat="1" ht="16.5" customHeight="1">
      <c r="A32" s="76">
        <v>40573</v>
      </c>
      <c r="B32" s="77" t="s">
        <v>6</v>
      </c>
      <c r="C32" s="78"/>
      <c r="D32" s="12"/>
      <c r="E32" s="13"/>
      <c r="F32" s="86">
        <f t="shared" si="4"/>
      </c>
      <c r="G32" s="91">
        <f t="shared" si="5"/>
      </c>
      <c r="H32" s="64"/>
      <c r="I32" s="64"/>
      <c r="J32" s="18"/>
      <c r="K32" s="124"/>
      <c r="L32" s="14"/>
      <c r="M32" s="15"/>
      <c r="N32" s="80">
        <f t="shared" si="6"/>
      </c>
      <c r="O32" s="16"/>
      <c r="P32" s="16"/>
      <c r="Q32" s="16"/>
      <c r="R32" s="18"/>
      <c r="S32" s="126"/>
      <c r="T32" s="112"/>
      <c r="U32" s="119"/>
      <c r="V32" s="113"/>
      <c r="W32" s="126"/>
      <c r="X32" s="117"/>
      <c r="Y32" s="18"/>
      <c r="Z32" s="89"/>
    </row>
    <row r="33" spans="1:26" s="84" customFormat="1" ht="16.5" customHeight="1">
      <c r="A33" s="76">
        <v>40574</v>
      </c>
      <c r="B33" s="77" t="s">
        <v>7</v>
      </c>
      <c r="C33" s="78"/>
      <c r="D33" s="10"/>
      <c r="E33" s="11"/>
      <c r="F33" s="87">
        <f t="shared" si="4"/>
      </c>
      <c r="G33" s="88">
        <f t="shared" si="5"/>
      </c>
      <c r="H33" s="65"/>
      <c r="I33" s="65"/>
      <c r="J33" s="21"/>
      <c r="K33" s="79"/>
      <c r="L33" s="129"/>
      <c r="M33" s="19"/>
      <c r="N33" s="90">
        <f t="shared" si="6"/>
      </c>
      <c r="O33" s="20"/>
      <c r="P33" s="20"/>
      <c r="Q33" s="20"/>
      <c r="R33" s="21"/>
      <c r="S33" s="85"/>
      <c r="T33" s="114"/>
      <c r="U33" s="120"/>
      <c r="V33" s="115"/>
      <c r="W33" s="85"/>
      <c r="X33" s="118"/>
      <c r="Y33" s="21"/>
      <c r="Z33" s="89"/>
    </row>
    <row r="34" spans="1:26" s="84" customFormat="1" ht="16.5" customHeight="1">
      <c r="A34" s="76">
        <v>40575</v>
      </c>
      <c r="B34" s="77" t="s">
        <v>1</v>
      </c>
      <c r="C34" s="78"/>
      <c r="D34" s="10"/>
      <c r="E34" s="11"/>
      <c r="F34" s="87">
        <f t="shared" si="4"/>
      </c>
      <c r="G34" s="88">
        <f t="shared" si="5"/>
      </c>
      <c r="H34" s="65"/>
      <c r="I34" s="65"/>
      <c r="J34" s="21"/>
      <c r="K34" s="79"/>
      <c r="L34" s="10"/>
      <c r="M34" s="11"/>
      <c r="N34" s="87">
        <f t="shared" si="6"/>
      </c>
      <c r="O34" s="65"/>
      <c r="P34" s="65"/>
      <c r="Q34" s="65"/>
      <c r="R34" s="21"/>
      <c r="S34" s="85"/>
      <c r="T34" s="114"/>
      <c r="U34" s="120"/>
      <c r="V34" s="115"/>
      <c r="W34" s="85"/>
      <c r="X34" s="118"/>
      <c r="Y34" s="21"/>
      <c r="Z34" s="89"/>
    </row>
    <row r="35" spans="1:26" s="84" customFormat="1" ht="16.5" customHeight="1">
      <c r="A35" s="76">
        <v>40576</v>
      </c>
      <c r="B35" s="77" t="s">
        <v>2</v>
      </c>
      <c r="C35" s="78"/>
      <c r="D35" s="10"/>
      <c r="E35" s="11"/>
      <c r="F35" s="87">
        <f t="shared" si="4"/>
      </c>
      <c r="G35" s="88">
        <f t="shared" si="5"/>
      </c>
      <c r="H35" s="65"/>
      <c r="I35" s="65"/>
      <c r="J35" s="21"/>
      <c r="K35" s="79"/>
      <c r="L35" s="10"/>
      <c r="M35" s="11"/>
      <c r="N35" s="87">
        <f t="shared" si="6"/>
      </c>
      <c r="O35" s="65"/>
      <c r="P35" s="65"/>
      <c r="Q35" s="65"/>
      <c r="R35" s="21"/>
      <c r="S35" s="85"/>
      <c r="T35" s="114"/>
      <c r="U35" s="120"/>
      <c r="V35" s="115"/>
      <c r="W35" s="85"/>
      <c r="X35" s="118"/>
      <c r="Y35" s="21"/>
      <c r="Z35" s="89"/>
    </row>
    <row r="36" spans="1:27" s="84" customFormat="1" ht="16.5" customHeight="1">
      <c r="A36" s="76">
        <v>40577</v>
      </c>
      <c r="B36" s="77" t="s">
        <v>3</v>
      </c>
      <c r="C36" s="78"/>
      <c r="D36" s="10"/>
      <c r="E36" s="11"/>
      <c r="F36" s="87">
        <f t="shared" si="4"/>
      </c>
      <c r="G36" s="88">
        <f t="shared" si="5"/>
      </c>
      <c r="H36" s="65"/>
      <c r="I36" s="65"/>
      <c r="J36" s="21"/>
      <c r="K36" s="79"/>
      <c r="L36" s="10"/>
      <c r="M36" s="11"/>
      <c r="N36" s="87">
        <f t="shared" si="6"/>
      </c>
      <c r="O36" s="65"/>
      <c r="P36" s="65"/>
      <c r="Q36" s="65"/>
      <c r="R36" s="21"/>
      <c r="S36" s="85"/>
      <c r="T36" s="114"/>
      <c r="U36" s="120"/>
      <c r="V36" s="115"/>
      <c r="W36" s="85"/>
      <c r="X36" s="118"/>
      <c r="Y36" s="21"/>
      <c r="Z36" s="89"/>
      <c r="AA36" s="83"/>
    </row>
    <row r="37" spans="1:26" s="84" customFormat="1" ht="16.5" customHeight="1">
      <c r="A37" s="76">
        <v>40578</v>
      </c>
      <c r="B37" s="77" t="s">
        <v>4</v>
      </c>
      <c r="C37" s="78"/>
      <c r="D37" s="10"/>
      <c r="E37" s="11"/>
      <c r="F37" s="87">
        <f t="shared" si="4"/>
      </c>
      <c r="G37" s="88">
        <f t="shared" si="5"/>
      </c>
      <c r="H37" s="65"/>
      <c r="I37" s="65"/>
      <c r="J37" s="21"/>
      <c r="K37" s="79"/>
      <c r="L37" s="10"/>
      <c r="M37" s="11"/>
      <c r="N37" s="87">
        <f t="shared" si="6"/>
      </c>
      <c r="O37" s="65"/>
      <c r="P37" s="65"/>
      <c r="Q37" s="65"/>
      <c r="R37" s="21"/>
      <c r="S37" s="85"/>
      <c r="T37" s="114"/>
      <c r="U37" s="120"/>
      <c r="V37" s="115"/>
      <c r="W37" s="85"/>
      <c r="X37" s="118"/>
      <c r="Y37" s="21"/>
      <c r="Z37" s="89"/>
    </row>
    <row r="38" spans="1:26" s="84" customFormat="1" ht="16.5" customHeight="1">
      <c r="A38" s="76">
        <v>40579</v>
      </c>
      <c r="B38" s="77" t="s">
        <v>5</v>
      </c>
      <c r="C38" s="78"/>
      <c r="D38" s="10"/>
      <c r="E38" s="11"/>
      <c r="F38" s="87">
        <f t="shared" si="4"/>
      </c>
      <c r="G38" s="88">
        <f t="shared" si="5"/>
      </c>
      <c r="H38" s="65"/>
      <c r="I38" s="65"/>
      <c r="J38" s="21"/>
      <c r="K38" s="79"/>
      <c r="L38" s="10"/>
      <c r="M38" s="11"/>
      <c r="N38" s="87">
        <f t="shared" si="6"/>
      </c>
      <c r="O38" s="65"/>
      <c r="P38" s="65"/>
      <c r="Q38" s="65"/>
      <c r="R38" s="21"/>
      <c r="S38" s="85"/>
      <c r="T38" s="114"/>
      <c r="U38" s="120"/>
      <c r="V38" s="115"/>
      <c r="W38" s="85"/>
      <c r="X38" s="118"/>
      <c r="Y38" s="21"/>
      <c r="Z38" s="89"/>
    </row>
    <row r="39" spans="1:26" s="84" customFormat="1" ht="16.5" customHeight="1">
      <c r="A39" s="76">
        <v>40580</v>
      </c>
      <c r="B39" s="77" t="s">
        <v>6</v>
      </c>
      <c r="C39" s="78"/>
      <c r="D39" s="10"/>
      <c r="E39" s="11"/>
      <c r="F39" s="87">
        <f t="shared" si="4"/>
      </c>
      <c r="G39" s="88">
        <f t="shared" si="5"/>
      </c>
      <c r="H39" s="65"/>
      <c r="I39" s="65"/>
      <c r="J39" s="21"/>
      <c r="K39" s="79"/>
      <c r="L39" s="10"/>
      <c r="M39" s="11"/>
      <c r="N39" s="87">
        <f t="shared" si="6"/>
      </c>
      <c r="O39" s="65"/>
      <c r="P39" s="65"/>
      <c r="Q39" s="65"/>
      <c r="R39" s="21"/>
      <c r="S39" s="85"/>
      <c r="T39" s="114"/>
      <c r="U39" s="120"/>
      <c r="V39" s="115"/>
      <c r="W39" s="85"/>
      <c r="X39" s="118"/>
      <c r="Y39" s="21"/>
      <c r="Z39" s="89"/>
    </row>
    <row r="40" spans="1:27" s="84" customFormat="1" ht="16.5" customHeight="1">
      <c r="A40" s="76">
        <v>40581</v>
      </c>
      <c r="B40" s="77" t="s">
        <v>7</v>
      </c>
      <c r="C40" s="78"/>
      <c r="D40" s="12"/>
      <c r="E40" s="13"/>
      <c r="F40" s="86">
        <f t="shared" si="4"/>
      </c>
      <c r="G40" s="91">
        <f t="shared" si="5"/>
      </c>
      <c r="H40" s="64"/>
      <c r="I40" s="64"/>
      <c r="J40" s="18"/>
      <c r="K40" s="124"/>
      <c r="L40" s="12"/>
      <c r="M40" s="13"/>
      <c r="N40" s="86">
        <f t="shared" si="6"/>
      </c>
      <c r="O40" s="64"/>
      <c r="P40" s="64"/>
      <c r="Q40" s="64"/>
      <c r="R40" s="18"/>
      <c r="S40" s="126"/>
      <c r="T40" s="112"/>
      <c r="U40" s="119"/>
      <c r="V40" s="113"/>
      <c r="W40" s="126"/>
      <c r="X40" s="117"/>
      <c r="Y40" s="18"/>
      <c r="Z40" s="89"/>
      <c r="AA40" s="83"/>
    </row>
    <row r="41" spans="1:26" s="84" customFormat="1" ht="16.5" customHeight="1">
      <c r="A41" s="76">
        <v>40582</v>
      </c>
      <c r="B41" s="77" t="s">
        <v>1</v>
      </c>
      <c r="C41" s="78"/>
      <c r="D41" s="12"/>
      <c r="E41" s="13"/>
      <c r="F41" s="86">
        <f t="shared" si="4"/>
      </c>
      <c r="G41" s="91">
        <f t="shared" si="5"/>
      </c>
      <c r="H41" s="64"/>
      <c r="I41" s="64"/>
      <c r="J41" s="18"/>
      <c r="K41" s="124"/>
      <c r="L41" s="12"/>
      <c r="M41" s="15"/>
      <c r="N41" s="80">
        <f t="shared" si="6"/>
      </c>
      <c r="O41" s="16"/>
      <c r="P41" s="16"/>
      <c r="Q41" s="16"/>
      <c r="R41" s="18"/>
      <c r="S41" s="126"/>
      <c r="T41" s="112"/>
      <c r="U41" s="119"/>
      <c r="V41" s="113"/>
      <c r="W41" s="126"/>
      <c r="X41" s="117"/>
      <c r="Y41" s="18"/>
      <c r="Z41" s="89"/>
    </row>
    <row r="42" spans="1:26" s="84" customFormat="1" ht="16.5" customHeight="1">
      <c r="A42" s="76">
        <v>40583</v>
      </c>
      <c r="B42" s="77" t="s">
        <v>2</v>
      </c>
      <c r="C42" s="78"/>
      <c r="D42" s="12"/>
      <c r="E42" s="13"/>
      <c r="F42" s="86">
        <f t="shared" si="4"/>
      </c>
      <c r="G42" s="91">
        <f t="shared" si="5"/>
      </c>
      <c r="H42" s="64"/>
      <c r="I42" s="64"/>
      <c r="J42" s="18"/>
      <c r="K42" s="124"/>
      <c r="L42" s="14"/>
      <c r="M42" s="15"/>
      <c r="N42" s="80">
        <f t="shared" si="6"/>
      </c>
      <c r="O42" s="16"/>
      <c r="P42" s="16"/>
      <c r="Q42" s="16"/>
      <c r="R42" s="18"/>
      <c r="S42" s="126"/>
      <c r="T42" s="112"/>
      <c r="U42" s="119"/>
      <c r="V42" s="113"/>
      <c r="W42" s="126"/>
      <c r="X42" s="117"/>
      <c r="Y42" s="18"/>
      <c r="Z42" s="89"/>
    </row>
    <row r="43" spans="1:26" s="84" customFormat="1" ht="16.5" customHeight="1">
      <c r="A43" s="76">
        <v>40584</v>
      </c>
      <c r="B43" s="77" t="s">
        <v>3</v>
      </c>
      <c r="C43" s="78"/>
      <c r="D43" s="12"/>
      <c r="E43" s="13"/>
      <c r="F43" s="86">
        <f t="shared" si="4"/>
      </c>
      <c r="G43" s="91">
        <f t="shared" si="5"/>
      </c>
      <c r="H43" s="64"/>
      <c r="I43" s="64"/>
      <c r="J43" s="18"/>
      <c r="K43" s="124"/>
      <c r="L43" s="14"/>
      <c r="M43" s="15"/>
      <c r="N43" s="80">
        <f t="shared" si="6"/>
      </c>
      <c r="O43" s="16"/>
      <c r="P43" s="16"/>
      <c r="Q43" s="16"/>
      <c r="R43" s="18"/>
      <c r="S43" s="126"/>
      <c r="T43" s="112"/>
      <c r="U43" s="119"/>
      <c r="V43" s="113"/>
      <c r="W43" s="126"/>
      <c r="X43" s="117"/>
      <c r="Y43" s="18"/>
      <c r="Z43" s="89"/>
    </row>
    <row r="44" spans="1:27" s="84" customFormat="1" ht="16.5" customHeight="1">
      <c r="A44" s="76">
        <v>40585</v>
      </c>
      <c r="B44" s="77" t="s">
        <v>4</v>
      </c>
      <c r="C44" s="78"/>
      <c r="D44" s="12"/>
      <c r="E44" s="13"/>
      <c r="F44" s="86">
        <f t="shared" si="4"/>
      </c>
      <c r="G44" s="91">
        <f t="shared" si="5"/>
      </c>
      <c r="H44" s="64"/>
      <c r="I44" s="64"/>
      <c r="J44" s="18"/>
      <c r="K44" s="124"/>
      <c r="L44" s="14"/>
      <c r="M44" s="15"/>
      <c r="N44" s="80">
        <f t="shared" si="6"/>
      </c>
      <c r="O44" s="16"/>
      <c r="P44" s="16"/>
      <c r="Q44" s="16"/>
      <c r="R44" s="18"/>
      <c r="S44" s="126"/>
      <c r="T44" s="112"/>
      <c r="U44" s="119"/>
      <c r="V44" s="113"/>
      <c r="W44" s="126"/>
      <c r="X44" s="117"/>
      <c r="Y44" s="18"/>
      <c r="Z44" s="89"/>
      <c r="AA44" s="83"/>
    </row>
    <row r="45" spans="1:26" s="84" customFormat="1" ht="16.5" customHeight="1">
      <c r="A45" s="76">
        <v>40586</v>
      </c>
      <c r="B45" s="77" t="s">
        <v>5</v>
      </c>
      <c r="C45" s="78"/>
      <c r="D45" s="12"/>
      <c r="E45" s="13"/>
      <c r="F45" s="86">
        <f t="shared" si="4"/>
      </c>
      <c r="G45" s="91">
        <f t="shared" si="5"/>
      </c>
      <c r="H45" s="64"/>
      <c r="I45" s="64"/>
      <c r="J45" s="18"/>
      <c r="K45" s="124"/>
      <c r="L45" s="14"/>
      <c r="M45" s="15"/>
      <c r="N45" s="80">
        <f t="shared" si="6"/>
      </c>
      <c r="O45" s="16"/>
      <c r="P45" s="16"/>
      <c r="Q45" s="16"/>
      <c r="R45" s="18"/>
      <c r="S45" s="126"/>
      <c r="T45" s="112"/>
      <c r="U45" s="119"/>
      <c r="V45" s="113"/>
      <c r="W45" s="126"/>
      <c r="X45" s="117"/>
      <c r="Y45" s="18"/>
      <c r="Z45" s="89"/>
    </row>
    <row r="46" spans="1:26" s="84" customFormat="1" ht="16.5" customHeight="1">
      <c r="A46" s="76">
        <v>40587</v>
      </c>
      <c r="B46" s="77" t="s">
        <v>6</v>
      </c>
      <c r="C46" s="78"/>
      <c r="D46" s="12"/>
      <c r="E46" s="13"/>
      <c r="F46" s="86">
        <f t="shared" si="4"/>
      </c>
      <c r="G46" s="91">
        <f t="shared" si="5"/>
      </c>
      <c r="H46" s="64"/>
      <c r="I46" s="64"/>
      <c r="J46" s="18"/>
      <c r="K46" s="124"/>
      <c r="L46" s="14"/>
      <c r="M46" s="15"/>
      <c r="N46" s="80">
        <f t="shared" si="6"/>
      </c>
      <c r="O46" s="16"/>
      <c r="P46" s="16"/>
      <c r="Q46" s="16"/>
      <c r="R46" s="18"/>
      <c r="S46" s="126"/>
      <c r="T46" s="112"/>
      <c r="U46" s="119"/>
      <c r="V46" s="113"/>
      <c r="W46" s="126"/>
      <c r="X46" s="117"/>
      <c r="Y46" s="18"/>
      <c r="Z46" s="89"/>
    </row>
    <row r="47" spans="1:26" s="84" customFormat="1" ht="16.5" customHeight="1">
      <c r="A47" s="76">
        <v>40588</v>
      </c>
      <c r="B47" s="77" t="s">
        <v>7</v>
      </c>
      <c r="C47" s="78"/>
      <c r="D47" s="10"/>
      <c r="E47" s="11"/>
      <c r="F47" s="87">
        <f t="shared" si="4"/>
      </c>
      <c r="G47" s="88">
        <f t="shared" si="5"/>
      </c>
      <c r="H47" s="65"/>
      <c r="I47" s="65"/>
      <c r="J47" s="21"/>
      <c r="K47" s="79"/>
      <c r="L47" s="129"/>
      <c r="M47" s="19"/>
      <c r="N47" s="90">
        <f t="shared" si="6"/>
      </c>
      <c r="O47" s="20"/>
      <c r="P47" s="20"/>
      <c r="Q47" s="20"/>
      <c r="R47" s="21"/>
      <c r="S47" s="85"/>
      <c r="T47" s="114"/>
      <c r="U47" s="120"/>
      <c r="V47" s="115"/>
      <c r="W47" s="85"/>
      <c r="X47" s="118"/>
      <c r="Y47" s="21"/>
      <c r="Z47" s="89"/>
    </row>
    <row r="48" spans="1:27" s="84" customFormat="1" ht="16.5" customHeight="1">
      <c r="A48" s="76">
        <v>40589</v>
      </c>
      <c r="B48" s="77" t="s">
        <v>1</v>
      </c>
      <c r="C48" s="78"/>
      <c r="D48" s="10"/>
      <c r="E48" s="11"/>
      <c r="F48" s="87">
        <f t="shared" si="4"/>
      </c>
      <c r="G48" s="88">
        <f t="shared" si="5"/>
      </c>
      <c r="H48" s="65"/>
      <c r="I48" s="65"/>
      <c r="J48" s="21"/>
      <c r="K48" s="79"/>
      <c r="L48" s="10"/>
      <c r="M48" s="11"/>
      <c r="N48" s="87">
        <f t="shared" si="6"/>
      </c>
      <c r="O48" s="65"/>
      <c r="P48" s="65"/>
      <c r="Q48" s="65"/>
      <c r="R48" s="21"/>
      <c r="S48" s="85"/>
      <c r="T48" s="114"/>
      <c r="U48" s="120"/>
      <c r="V48" s="115"/>
      <c r="W48" s="85"/>
      <c r="X48" s="118"/>
      <c r="Y48" s="21"/>
      <c r="Z48" s="89"/>
      <c r="AA48" s="83"/>
    </row>
    <row r="49" spans="1:26" s="84" customFormat="1" ht="16.5" customHeight="1">
      <c r="A49" s="76">
        <v>40590</v>
      </c>
      <c r="B49" s="77" t="s">
        <v>2</v>
      </c>
      <c r="C49" s="78"/>
      <c r="D49" s="10"/>
      <c r="E49" s="11"/>
      <c r="F49" s="87">
        <f t="shared" si="4"/>
      </c>
      <c r="G49" s="88">
        <f t="shared" si="5"/>
      </c>
      <c r="H49" s="65"/>
      <c r="I49" s="65"/>
      <c r="J49" s="21"/>
      <c r="K49" s="79"/>
      <c r="L49" s="10"/>
      <c r="M49" s="11"/>
      <c r="N49" s="87">
        <f t="shared" si="6"/>
      </c>
      <c r="O49" s="65"/>
      <c r="P49" s="65"/>
      <c r="Q49" s="65"/>
      <c r="R49" s="21"/>
      <c r="S49" s="85"/>
      <c r="T49" s="114"/>
      <c r="U49" s="120"/>
      <c r="V49" s="115"/>
      <c r="W49" s="85"/>
      <c r="X49" s="118"/>
      <c r="Y49" s="21"/>
      <c r="Z49" s="89"/>
    </row>
    <row r="50" spans="1:26" s="84" customFormat="1" ht="16.5" customHeight="1">
      <c r="A50" s="76">
        <v>40591</v>
      </c>
      <c r="B50" s="77" t="s">
        <v>3</v>
      </c>
      <c r="C50" s="78"/>
      <c r="D50" s="10"/>
      <c r="E50" s="11"/>
      <c r="F50" s="87">
        <f t="shared" si="4"/>
      </c>
      <c r="G50" s="88">
        <f t="shared" si="5"/>
      </c>
      <c r="H50" s="65"/>
      <c r="I50" s="65"/>
      <c r="J50" s="21"/>
      <c r="K50" s="79"/>
      <c r="L50" s="10"/>
      <c r="M50" s="11"/>
      <c r="N50" s="87">
        <f t="shared" si="6"/>
      </c>
      <c r="O50" s="65"/>
      <c r="P50" s="65"/>
      <c r="Q50" s="65"/>
      <c r="R50" s="21"/>
      <c r="S50" s="85"/>
      <c r="T50" s="114"/>
      <c r="U50" s="120"/>
      <c r="V50" s="115"/>
      <c r="W50" s="85"/>
      <c r="X50" s="118"/>
      <c r="Y50" s="21"/>
      <c r="Z50" s="89"/>
    </row>
    <row r="51" spans="1:26" s="84" customFormat="1" ht="16.5" customHeight="1">
      <c r="A51" s="76">
        <v>40592</v>
      </c>
      <c r="B51" s="77" t="s">
        <v>4</v>
      </c>
      <c r="C51" s="78"/>
      <c r="D51" s="10"/>
      <c r="E51" s="11"/>
      <c r="F51" s="87">
        <f t="shared" si="4"/>
      </c>
      <c r="G51" s="88">
        <f t="shared" si="5"/>
      </c>
      <c r="H51" s="65"/>
      <c r="I51" s="65"/>
      <c r="J51" s="21"/>
      <c r="K51" s="79"/>
      <c r="L51" s="10"/>
      <c r="M51" s="11"/>
      <c r="N51" s="87">
        <f t="shared" si="6"/>
      </c>
      <c r="O51" s="65"/>
      <c r="P51" s="65"/>
      <c r="Q51" s="65"/>
      <c r="R51" s="21"/>
      <c r="S51" s="85"/>
      <c r="T51" s="114"/>
      <c r="U51" s="120"/>
      <c r="V51" s="115"/>
      <c r="W51" s="85"/>
      <c r="X51" s="118"/>
      <c r="Y51" s="21"/>
      <c r="Z51" s="89"/>
    </row>
    <row r="52" spans="1:27" s="84" customFormat="1" ht="16.5" customHeight="1">
      <c r="A52" s="76">
        <v>40593</v>
      </c>
      <c r="B52" s="77" t="s">
        <v>5</v>
      </c>
      <c r="C52" s="78"/>
      <c r="D52" s="10"/>
      <c r="E52" s="11"/>
      <c r="F52" s="87">
        <f t="shared" si="4"/>
      </c>
      <c r="G52" s="88">
        <f t="shared" si="5"/>
      </c>
      <c r="H52" s="65"/>
      <c r="I52" s="65"/>
      <c r="J52" s="21"/>
      <c r="K52" s="79"/>
      <c r="L52" s="10"/>
      <c r="M52" s="11"/>
      <c r="N52" s="87">
        <f t="shared" si="6"/>
      </c>
      <c r="O52" s="65"/>
      <c r="P52" s="65"/>
      <c r="Q52" s="65"/>
      <c r="R52" s="21"/>
      <c r="S52" s="85"/>
      <c r="T52" s="114"/>
      <c r="U52" s="120"/>
      <c r="V52" s="115"/>
      <c r="W52" s="85"/>
      <c r="X52" s="118"/>
      <c r="Y52" s="21"/>
      <c r="Z52" s="89"/>
      <c r="AA52" s="83"/>
    </row>
    <row r="53" spans="1:26" s="84" customFormat="1" ht="16.5" customHeight="1">
      <c r="A53" s="76">
        <v>40594</v>
      </c>
      <c r="B53" s="77" t="s">
        <v>6</v>
      </c>
      <c r="C53" s="78"/>
      <c r="D53" s="10"/>
      <c r="E53" s="11"/>
      <c r="F53" s="87">
        <f t="shared" si="4"/>
      </c>
      <c r="G53" s="88">
        <f t="shared" si="5"/>
      </c>
      <c r="H53" s="65"/>
      <c r="I53" s="65"/>
      <c r="J53" s="21"/>
      <c r="K53" s="79"/>
      <c r="L53" s="10"/>
      <c r="M53" s="11"/>
      <c r="N53" s="87">
        <f t="shared" si="6"/>
      </c>
      <c r="O53" s="65"/>
      <c r="P53" s="65"/>
      <c r="Q53" s="65"/>
      <c r="R53" s="21"/>
      <c r="S53" s="85"/>
      <c r="T53" s="114"/>
      <c r="U53" s="120"/>
      <c r="V53" s="115"/>
      <c r="W53" s="85"/>
      <c r="X53" s="118"/>
      <c r="Y53" s="21"/>
      <c r="Z53" s="89"/>
    </row>
    <row r="54" spans="1:26" s="84" customFormat="1" ht="16.5" customHeight="1">
      <c r="A54" s="76">
        <v>40595</v>
      </c>
      <c r="B54" s="77" t="s">
        <v>7</v>
      </c>
      <c r="C54" s="78"/>
      <c r="D54" s="12"/>
      <c r="E54" s="13"/>
      <c r="F54" s="86">
        <f t="shared" si="4"/>
      </c>
      <c r="G54" s="91">
        <f t="shared" si="5"/>
      </c>
      <c r="H54" s="64"/>
      <c r="I54" s="64"/>
      <c r="J54" s="18"/>
      <c r="K54" s="124"/>
      <c r="L54" s="12"/>
      <c r="M54" s="13"/>
      <c r="N54" s="86">
        <f t="shared" si="6"/>
      </c>
      <c r="O54" s="64"/>
      <c r="P54" s="64"/>
      <c r="Q54" s="64"/>
      <c r="R54" s="18"/>
      <c r="S54" s="126"/>
      <c r="T54" s="112"/>
      <c r="U54" s="119"/>
      <c r="V54" s="113"/>
      <c r="W54" s="126"/>
      <c r="X54" s="117"/>
      <c r="Y54" s="18"/>
      <c r="Z54" s="89"/>
    </row>
    <row r="55" spans="1:26" s="84" customFormat="1" ht="16.5" customHeight="1">
      <c r="A55" s="76">
        <v>40596</v>
      </c>
      <c r="B55" s="77" t="s">
        <v>1</v>
      </c>
      <c r="C55" s="78"/>
      <c r="D55" s="12"/>
      <c r="E55" s="13"/>
      <c r="F55" s="86">
        <f t="shared" si="4"/>
      </c>
      <c r="G55" s="91">
        <f t="shared" si="5"/>
      </c>
      <c r="H55" s="64"/>
      <c r="I55" s="64"/>
      <c r="J55" s="18"/>
      <c r="K55" s="124"/>
      <c r="L55" s="12"/>
      <c r="M55" s="15"/>
      <c r="N55" s="80">
        <f t="shared" si="6"/>
      </c>
      <c r="O55" s="16"/>
      <c r="P55" s="16"/>
      <c r="Q55" s="16"/>
      <c r="R55" s="18"/>
      <c r="S55" s="126"/>
      <c r="T55" s="112"/>
      <c r="U55" s="119"/>
      <c r="V55" s="113"/>
      <c r="W55" s="126"/>
      <c r="X55" s="117"/>
      <c r="Y55" s="18"/>
      <c r="Z55" s="89"/>
    </row>
    <row r="56" spans="1:27" s="84" customFormat="1" ht="16.5" customHeight="1">
      <c r="A56" s="76">
        <v>40597</v>
      </c>
      <c r="B56" s="77" t="s">
        <v>2</v>
      </c>
      <c r="C56" s="78"/>
      <c r="D56" s="12"/>
      <c r="E56" s="13"/>
      <c r="F56" s="86">
        <f t="shared" si="4"/>
      </c>
      <c r="G56" s="91">
        <f t="shared" si="5"/>
      </c>
      <c r="H56" s="64"/>
      <c r="I56" s="64"/>
      <c r="J56" s="18"/>
      <c r="K56" s="124"/>
      <c r="L56" s="14"/>
      <c r="M56" s="15"/>
      <c r="N56" s="80">
        <f t="shared" si="6"/>
      </c>
      <c r="O56" s="16"/>
      <c r="P56" s="16"/>
      <c r="Q56" s="16"/>
      <c r="R56" s="18"/>
      <c r="S56" s="126"/>
      <c r="T56" s="112"/>
      <c r="U56" s="119"/>
      <c r="V56" s="113"/>
      <c r="W56" s="126"/>
      <c r="X56" s="117"/>
      <c r="Y56" s="18"/>
      <c r="Z56" s="89"/>
      <c r="AA56" s="83"/>
    </row>
    <row r="57" spans="1:27" s="84" customFormat="1" ht="16.5" customHeight="1">
      <c r="A57" s="76">
        <v>40598</v>
      </c>
      <c r="B57" s="77" t="s">
        <v>3</v>
      </c>
      <c r="C57" s="78"/>
      <c r="D57" s="12"/>
      <c r="E57" s="13"/>
      <c r="F57" s="86">
        <f t="shared" si="4"/>
      </c>
      <c r="G57" s="91">
        <f t="shared" si="5"/>
      </c>
      <c r="H57" s="64"/>
      <c r="I57" s="64"/>
      <c r="J57" s="18"/>
      <c r="K57" s="124"/>
      <c r="L57" s="14"/>
      <c r="M57" s="15"/>
      <c r="N57" s="80">
        <f t="shared" si="6"/>
      </c>
      <c r="O57" s="16"/>
      <c r="P57" s="16"/>
      <c r="Q57" s="16"/>
      <c r="R57" s="18"/>
      <c r="S57" s="126"/>
      <c r="T57" s="112"/>
      <c r="U57" s="119"/>
      <c r="V57" s="113"/>
      <c r="W57" s="126"/>
      <c r="X57" s="117"/>
      <c r="Y57" s="18"/>
      <c r="Z57" s="89"/>
      <c r="AA57" s="83"/>
    </row>
    <row r="58" spans="1:27" s="84" customFormat="1" ht="16.5" customHeight="1">
      <c r="A58" s="76">
        <v>40599</v>
      </c>
      <c r="B58" s="77" t="s">
        <v>4</v>
      </c>
      <c r="C58" s="78"/>
      <c r="D58" s="12"/>
      <c r="E58" s="13"/>
      <c r="F58" s="86">
        <f t="shared" si="4"/>
      </c>
      <c r="G58" s="91">
        <f t="shared" si="5"/>
      </c>
      <c r="H58" s="64"/>
      <c r="I58" s="64"/>
      <c r="J58" s="18"/>
      <c r="K58" s="124"/>
      <c r="L58" s="14"/>
      <c r="M58" s="15"/>
      <c r="N58" s="80">
        <f t="shared" si="6"/>
      </c>
      <c r="O58" s="16"/>
      <c r="P58" s="16"/>
      <c r="Q58" s="16"/>
      <c r="R58" s="18"/>
      <c r="S58" s="126"/>
      <c r="T58" s="112"/>
      <c r="U58" s="119"/>
      <c r="V58" s="113"/>
      <c r="W58" s="126"/>
      <c r="X58" s="117"/>
      <c r="Y58" s="18"/>
      <c r="Z58" s="89"/>
      <c r="AA58" s="83"/>
    </row>
    <row r="59" spans="1:26" s="84" customFormat="1" ht="16.5" customHeight="1">
      <c r="A59" s="76">
        <v>40600</v>
      </c>
      <c r="B59" s="77" t="s">
        <v>5</v>
      </c>
      <c r="C59" s="78"/>
      <c r="D59" s="12"/>
      <c r="E59" s="13"/>
      <c r="F59" s="86">
        <f t="shared" si="4"/>
      </c>
      <c r="G59" s="91">
        <f t="shared" si="5"/>
      </c>
      <c r="H59" s="64"/>
      <c r="I59" s="64"/>
      <c r="J59" s="18"/>
      <c r="K59" s="124"/>
      <c r="L59" s="14"/>
      <c r="M59" s="15"/>
      <c r="N59" s="80">
        <f t="shared" si="6"/>
      </c>
      <c r="O59" s="16"/>
      <c r="P59" s="16"/>
      <c r="Q59" s="16"/>
      <c r="R59" s="18"/>
      <c r="S59" s="126"/>
      <c r="T59" s="112"/>
      <c r="U59" s="119"/>
      <c r="V59" s="113"/>
      <c r="W59" s="126"/>
      <c r="X59" s="117"/>
      <c r="Y59" s="18"/>
      <c r="Z59" s="89"/>
    </row>
    <row r="60" spans="1:26" s="84" customFormat="1" ht="16.5" customHeight="1">
      <c r="A60" s="76">
        <v>40601</v>
      </c>
      <c r="B60" s="77" t="s">
        <v>6</v>
      </c>
      <c r="C60" s="78"/>
      <c r="D60" s="12"/>
      <c r="E60" s="13"/>
      <c r="F60" s="86">
        <f t="shared" si="4"/>
      </c>
      <c r="G60" s="91">
        <f t="shared" si="5"/>
      </c>
      <c r="H60" s="64"/>
      <c r="I60" s="64"/>
      <c r="J60" s="18"/>
      <c r="K60" s="124"/>
      <c r="L60" s="14"/>
      <c r="M60" s="15"/>
      <c r="N60" s="80">
        <f t="shared" si="6"/>
      </c>
      <c r="O60" s="16"/>
      <c r="P60" s="16"/>
      <c r="Q60" s="16"/>
      <c r="R60" s="18"/>
      <c r="S60" s="126"/>
      <c r="T60" s="112"/>
      <c r="U60" s="119"/>
      <c r="V60" s="113"/>
      <c r="W60" s="126"/>
      <c r="X60" s="117"/>
      <c r="Y60" s="18"/>
      <c r="Z60" s="89"/>
    </row>
    <row r="61" spans="1:26" s="84" customFormat="1" ht="16.5" customHeight="1">
      <c r="A61" s="76">
        <v>40602</v>
      </c>
      <c r="B61" s="77" t="s">
        <v>7</v>
      </c>
      <c r="C61" s="78"/>
      <c r="D61" s="10"/>
      <c r="E61" s="11"/>
      <c r="F61" s="87">
        <f t="shared" si="4"/>
      </c>
      <c r="G61" s="88">
        <f t="shared" si="5"/>
      </c>
      <c r="H61" s="65"/>
      <c r="I61" s="65"/>
      <c r="J61" s="21"/>
      <c r="K61" s="79"/>
      <c r="L61" s="129"/>
      <c r="M61" s="19"/>
      <c r="N61" s="90">
        <f t="shared" si="6"/>
      </c>
      <c r="O61" s="20"/>
      <c r="P61" s="20"/>
      <c r="Q61" s="20"/>
      <c r="R61" s="21"/>
      <c r="S61" s="85"/>
      <c r="T61" s="114"/>
      <c r="U61" s="120"/>
      <c r="V61" s="115"/>
      <c r="W61" s="85"/>
      <c r="X61" s="118"/>
      <c r="Y61" s="21"/>
      <c r="Z61" s="89"/>
    </row>
    <row r="62" spans="1:27" s="84" customFormat="1" ht="16.5" customHeight="1">
      <c r="A62" s="76">
        <v>40603</v>
      </c>
      <c r="B62" s="77" t="s">
        <v>1</v>
      </c>
      <c r="C62" s="78"/>
      <c r="D62" s="10"/>
      <c r="E62" s="11"/>
      <c r="F62" s="87">
        <f t="shared" si="4"/>
      </c>
      <c r="G62" s="88">
        <f t="shared" si="5"/>
      </c>
      <c r="H62" s="65"/>
      <c r="I62" s="65"/>
      <c r="J62" s="21"/>
      <c r="K62" s="79"/>
      <c r="L62" s="10"/>
      <c r="M62" s="11"/>
      <c r="N62" s="87">
        <f t="shared" si="6"/>
      </c>
      <c r="O62" s="65"/>
      <c r="P62" s="65"/>
      <c r="Q62" s="65"/>
      <c r="R62" s="21"/>
      <c r="S62" s="85"/>
      <c r="T62" s="114"/>
      <c r="U62" s="120"/>
      <c r="V62" s="115"/>
      <c r="W62" s="85"/>
      <c r="X62" s="118"/>
      <c r="Y62" s="21"/>
      <c r="Z62" s="89"/>
      <c r="AA62" s="83"/>
    </row>
    <row r="63" spans="1:26" s="84" customFormat="1" ht="16.5" customHeight="1">
      <c r="A63" s="76">
        <v>40604</v>
      </c>
      <c r="B63" s="77" t="s">
        <v>2</v>
      </c>
      <c r="C63" s="78"/>
      <c r="D63" s="10"/>
      <c r="E63" s="11"/>
      <c r="F63" s="87">
        <f t="shared" si="4"/>
      </c>
      <c r="G63" s="88">
        <f t="shared" si="5"/>
      </c>
      <c r="H63" s="65"/>
      <c r="I63" s="65"/>
      <c r="J63" s="21"/>
      <c r="K63" s="79"/>
      <c r="L63" s="10"/>
      <c r="M63" s="11"/>
      <c r="N63" s="87">
        <f t="shared" si="6"/>
      </c>
      <c r="O63" s="65"/>
      <c r="P63" s="65"/>
      <c r="Q63" s="65"/>
      <c r="R63" s="21"/>
      <c r="S63" s="85"/>
      <c r="T63" s="114"/>
      <c r="U63" s="120"/>
      <c r="V63" s="115"/>
      <c r="W63" s="85"/>
      <c r="X63" s="118"/>
      <c r="Y63" s="21"/>
      <c r="Z63" s="89"/>
    </row>
    <row r="64" spans="1:26" s="84" customFormat="1" ht="16.5" customHeight="1">
      <c r="A64" s="76">
        <v>40605</v>
      </c>
      <c r="B64" s="77" t="s">
        <v>3</v>
      </c>
      <c r="C64" s="78"/>
      <c r="D64" s="10"/>
      <c r="E64" s="11"/>
      <c r="F64" s="87">
        <f t="shared" si="4"/>
      </c>
      <c r="G64" s="88">
        <f t="shared" si="5"/>
      </c>
      <c r="H64" s="65"/>
      <c r="I64" s="65"/>
      <c r="J64" s="21"/>
      <c r="K64" s="79"/>
      <c r="L64" s="10"/>
      <c r="M64" s="11"/>
      <c r="N64" s="87">
        <f t="shared" si="6"/>
      </c>
      <c r="O64" s="65"/>
      <c r="P64" s="65"/>
      <c r="Q64" s="65"/>
      <c r="R64" s="21"/>
      <c r="S64" s="85"/>
      <c r="T64" s="114"/>
      <c r="U64" s="120"/>
      <c r="V64" s="115"/>
      <c r="W64" s="85"/>
      <c r="X64" s="118"/>
      <c r="Y64" s="21"/>
      <c r="Z64" s="89"/>
    </row>
    <row r="65" spans="1:27" s="84" customFormat="1" ht="16.5" customHeight="1">
      <c r="A65" s="76">
        <v>40606</v>
      </c>
      <c r="B65" s="77" t="s">
        <v>4</v>
      </c>
      <c r="C65" s="78"/>
      <c r="D65" s="10"/>
      <c r="E65" s="11"/>
      <c r="F65" s="87">
        <f t="shared" si="4"/>
      </c>
      <c r="G65" s="88">
        <f t="shared" si="5"/>
      </c>
      <c r="H65" s="65"/>
      <c r="I65" s="65"/>
      <c r="J65" s="21"/>
      <c r="K65" s="79"/>
      <c r="L65" s="10"/>
      <c r="M65" s="11"/>
      <c r="N65" s="87">
        <f t="shared" si="6"/>
      </c>
      <c r="O65" s="65"/>
      <c r="P65" s="65"/>
      <c r="Q65" s="65"/>
      <c r="R65" s="21"/>
      <c r="S65" s="85"/>
      <c r="T65" s="114"/>
      <c r="U65" s="120"/>
      <c r="V65" s="115"/>
      <c r="W65" s="85"/>
      <c r="X65" s="118"/>
      <c r="Y65" s="21"/>
      <c r="Z65" s="89"/>
      <c r="AA65" s="83"/>
    </row>
    <row r="66" spans="1:27" s="84" customFormat="1" ht="16.5" customHeight="1">
      <c r="A66" s="76">
        <v>40607</v>
      </c>
      <c r="B66" s="77" t="s">
        <v>5</v>
      </c>
      <c r="C66" s="78"/>
      <c r="D66" s="10"/>
      <c r="E66" s="11"/>
      <c r="F66" s="87">
        <f t="shared" si="4"/>
      </c>
      <c r="G66" s="88">
        <f t="shared" si="5"/>
      </c>
      <c r="H66" s="65"/>
      <c r="I66" s="65"/>
      <c r="J66" s="21"/>
      <c r="K66" s="79"/>
      <c r="L66" s="10"/>
      <c r="M66" s="11"/>
      <c r="N66" s="87">
        <f t="shared" si="6"/>
      </c>
      <c r="O66" s="65"/>
      <c r="P66" s="65"/>
      <c r="Q66" s="65"/>
      <c r="R66" s="21"/>
      <c r="S66" s="85"/>
      <c r="T66" s="114"/>
      <c r="U66" s="120"/>
      <c r="V66" s="115"/>
      <c r="W66" s="85"/>
      <c r="X66" s="118"/>
      <c r="Y66" s="21"/>
      <c r="Z66" s="89"/>
      <c r="AA66" s="83"/>
    </row>
    <row r="67" spans="1:26" s="84" customFormat="1" ht="16.5" customHeight="1">
      <c r="A67" s="76">
        <v>40608</v>
      </c>
      <c r="B67" s="77" t="s">
        <v>6</v>
      </c>
      <c r="C67" s="78"/>
      <c r="D67" s="10"/>
      <c r="E67" s="11"/>
      <c r="F67" s="87">
        <f t="shared" si="4"/>
      </c>
      <c r="G67" s="88">
        <f t="shared" si="5"/>
      </c>
      <c r="H67" s="65"/>
      <c r="I67" s="65"/>
      <c r="J67" s="21"/>
      <c r="K67" s="79"/>
      <c r="L67" s="10"/>
      <c r="M67" s="11"/>
      <c r="N67" s="87">
        <f t="shared" si="6"/>
      </c>
      <c r="O67" s="65"/>
      <c r="P67" s="65"/>
      <c r="Q67" s="65"/>
      <c r="R67" s="21"/>
      <c r="S67" s="85"/>
      <c r="T67" s="114"/>
      <c r="U67" s="120"/>
      <c r="V67" s="115"/>
      <c r="W67" s="85"/>
      <c r="X67" s="118"/>
      <c r="Y67" s="21"/>
      <c r="Z67" s="89"/>
    </row>
    <row r="68" spans="1:26" s="84" customFormat="1" ht="16.5" customHeight="1">
      <c r="A68" s="76">
        <v>40609</v>
      </c>
      <c r="B68" s="77" t="s">
        <v>7</v>
      </c>
      <c r="C68" s="78"/>
      <c r="D68" s="12"/>
      <c r="E68" s="13"/>
      <c r="F68" s="86">
        <f t="shared" si="4"/>
      </c>
      <c r="G68" s="91">
        <f t="shared" si="5"/>
      </c>
      <c r="H68" s="64"/>
      <c r="I68" s="64"/>
      <c r="J68" s="18"/>
      <c r="K68" s="124"/>
      <c r="L68" s="12"/>
      <c r="M68" s="13"/>
      <c r="N68" s="86">
        <f t="shared" si="6"/>
      </c>
      <c r="O68" s="64"/>
      <c r="P68" s="64"/>
      <c r="Q68" s="64"/>
      <c r="R68" s="18"/>
      <c r="S68" s="126"/>
      <c r="T68" s="112"/>
      <c r="U68" s="119"/>
      <c r="V68" s="113"/>
      <c r="W68" s="126"/>
      <c r="X68" s="117"/>
      <c r="Y68" s="18"/>
      <c r="Z68" s="89"/>
    </row>
    <row r="69" spans="1:26" s="84" customFormat="1" ht="16.5" customHeight="1">
      <c r="A69" s="76">
        <v>40610</v>
      </c>
      <c r="B69" s="77" t="s">
        <v>1</v>
      </c>
      <c r="C69" s="78"/>
      <c r="D69" s="12"/>
      <c r="E69" s="13"/>
      <c r="F69" s="86">
        <f t="shared" si="4"/>
      </c>
      <c r="G69" s="91">
        <f t="shared" si="5"/>
      </c>
      <c r="H69" s="64"/>
      <c r="I69" s="64"/>
      <c r="J69" s="18"/>
      <c r="K69" s="124"/>
      <c r="L69" s="12"/>
      <c r="M69" s="15"/>
      <c r="N69" s="80">
        <f t="shared" si="6"/>
      </c>
      <c r="O69" s="16"/>
      <c r="P69" s="16"/>
      <c r="Q69" s="16"/>
      <c r="R69" s="18"/>
      <c r="S69" s="126"/>
      <c r="T69" s="112"/>
      <c r="U69" s="119"/>
      <c r="V69" s="113"/>
      <c r="W69" s="126"/>
      <c r="X69" s="117"/>
      <c r="Y69" s="18"/>
      <c r="Z69" s="89"/>
    </row>
    <row r="70" spans="1:27" s="84" customFormat="1" ht="16.5" customHeight="1">
      <c r="A70" s="76">
        <v>40611</v>
      </c>
      <c r="B70" s="77" t="s">
        <v>2</v>
      </c>
      <c r="C70" s="78"/>
      <c r="D70" s="12"/>
      <c r="E70" s="13"/>
      <c r="F70" s="86">
        <f t="shared" si="4"/>
      </c>
      <c r="G70" s="91">
        <f t="shared" si="5"/>
      </c>
      <c r="H70" s="64"/>
      <c r="I70" s="64"/>
      <c r="J70" s="18"/>
      <c r="K70" s="124"/>
      <c r="L70" s="14"/>
      <c r="M70" s="15"/>
      <c r="N70" s="80">
        <f t="shared" si="6"/>
      </c>
      <c r="O70" s="16"/>
      <c r="P70" s="16"/>
      <c r="Q70" s="16"/>
      <c r="R70" s="18"/>
      <c r="S70" s="126"/>
      <c r="T70" s="112"/>
      <c r="U70" s="119"/>
      <c r="V70" s="113"/>
      <c r="W70" s="126"/>
      <c r="X70" s="117"/>
      <c r="Y70" s="18"/>
      <c r="Z70" s="89"/>
      <c r="AA70" s="83"/>
    </row>
    <row r="71" spans="1:26" s="84" customFormat="1" ht="16.5" customHeight="1">
      <c r="A71" s="76">
        <v>40612</v>
      </c>
      <c r="B71" s="77" t="s">
        <v>3</v>
      </c>
      <c r="C71" s="78"/>
      <c r="D71" s="12"/>
      <c r="E71" s="13"/>
      <c r="F71" s="86">
        <f t="shared" si="4"/>
      </c>
      <c r="G71" s="91">
        <f t="shared" si="5"/>
      </c>
      <c r="H71" s="64"/>
      <c r="I71" s="64"/>
      <c r="J71" s="18"/>
      <c r="K71" s="124"/>
      <c r="L71" s="14"/>
      <c r="M71" s="15"/>
      <c r="N71" s="80">
        <f t="shared" si="6"/>
      </c>
      <c r="O71" s="16"/>
      <c r="P71" s="16"/>
      <c r="Q71" s="16"/>
      <c r="R71" s="18"/>
      <c r="S71" s="126"/>
      <c r="T71" s="112"/>
      <c r="U71" s="119"/>
      <c r="V71" s="113"/>
      <c r="W71" s="126"/>
      <c r="X71" s="117"/>
      <c r="Y71" s="18"/>
      <c r="Z71" s="89"/>
    </row>
    <row r="72" spans="1:26" s="84" customFormat="1" ht="16.5" customHeight="1">
      <c r="A72" s="76">
        <v>40613</v>
      </c>
      <c r="B72" s="77" t="s">
        <v>4</v>
      </c>
      <c r="C72" s="78"/>
      <c r="D72" s="12"/>
      <c r="E72" s="13"/>
      <c r="F72" s="86">
        <f t="shared" si="4"/>
      </c>
      <c r="G72" s="91">
        <f t="shared" si="5"/>
      </c>
      <c r="H72" s="64"/>
      <c r="I72" s="64"/>
      <c r="J72" s="18"/>
      <c r="K72" s="124"/>
      <c r="L72" s="14"/>
      <c r="M72" s="15"/>
      <c r="N72" s="80">
        <f t="shared" si="6"/>
      </c>
      <c r="O72" s="16"/>
      <c r="P72" s="16"/>
      <c r="Q72" s="16"/>
      <c r="R72" s="18"/>
      <c r="S72" s="126"/>
      <c r="T72" s="112"/>
      <c r="U72" s="119"/>
      <c r="V72" s="113"/>
      <c r="W72" s="126"/>
      <c r="X72" s="117"/>
      <c r="Y72" s="18"/>
      <c r="Z72" s="89"/>
    </row>
    <row r="73" spans="1:26" s="84" customFormat="1" ht="16.5" customHeight="1">
      <c r="A73" s="76">
        <v>40614</v>
      </c>
      <c r="B73" s="77" t="s">
        <v>5</v>
      </c>
      <c r="C73" s="78"/>
      <c r="D73" s="12"/>
      <c r="E73" s="13"/>
      <c r="F73" s="86">
        <f t="shared" si="4"/>
      </c>
      <c r="G73" s="91">
        <f t="shared" si="5"/>
      </c>
      <c r="H73" s="64"/>
      <c r="I73" s="64"/>
      <c r="J73" s="18"/>
      <c r="K73" s="124"/>
      <c r="L73" s="14"/>
      <c r="M73" s="15"/>
      <c r="N73" s="80">
        <f t="shared" si="6"/>
      </c>
      <c r="O73" s="16"/>
      <c r="P73" s="16"/>
      <c r="Q73" s="16"/>
      <c r="R73" s="18"/>
      <c r="S73" s="126"/>
      <c r="T73" s="112"/>
      <c r="U73" s="119"/>
      <c r="V73" s="113"/>
      <c r="W73" s="126"/>
      <c r="X73" s="117"/>
      <c r="Y73" s="18"/>
      <c r="Z73" s="89"/>
    </row>
    <row r="74" spans="1:27" s="84" customFormat="1" ht="16.5" customHeight="1">
      <c r="A74" s="76">
        <v>40615</v>
      </c>
      <c r="B74" s="77" t="s">
        <v>6</v>
      </c>
      <c r="C74" s="78"/>
      <c r="D74" s="12"/>
      <c r="E74" s="13"/>
      <c r="F74" s="86">
        <f t="shared" si="4"/>
      </c>
      <c r="G74" s="91">
        <f t="shared" si="5"/>
      </c>
      <c r="H74" s="64"/>
      <c r="I74" s="64"/>
      <c r="J74" s="18"/>
      <c r="K74" s="124"/>
      <c r="L74" s="14"/>
      <c r="M74" s="15"/>
      <c r="N74" s="80">
        <f t="shared" si="6"/>
      </c>
      <c r="O74" s="16"/>
      <c r="P74" s="16"/>
      <c r="Q74" s="16"/>
      <c r="R74" s="18"/>
      <c r="S74" s="126"/>
      <c r="T74" s="112"/>
      <c r="U74" s="119"/>
      <c r="V74" s="113"/>
      <c r="W74" s="126"/>
      <c r="X74" s="117"/>
      <c r="Y74" s="18"/>
      <c r="Z74" s="89"/>
      <c r="AA74" s="83"/>
    </row>
    <row r="75" spans="1:26" s="84" customFormat="1" ht="16.5" customHeight="1">
      <c r="A75" s="76">
        <v>40616</v>
      </c>
      <c r="B75" s="77" t="s">
        <v>7</v>
      </c>
      <c r="C75" s="78"/>
      <c r="D75" s="10"/>
      <c r="E75" s="11"/>
      <c r="F75" s="87">
        <f t="shared" si="4"/>
      </c>
      <c r="G75" s="88">
        <f t="shared" si="5"/>
      </c>
      <c r="H75" s="65"/>
      <c r="I75" s="65"/>
      <c r="J75" s="21"/>
      <c r="K75" s="79"/>
      <c r="L75" s="129"/>
      <c r="M75" s="19"/>
      <c r="N75" s="90">
        <f t="shared" si="6"/>
      </c>
      <c r="O75" s="20"/>
      <c r="P75" s="20"/>
      <c r="Q75" s="20"/>
      <c r="R75" s="21"/>
      <c r="S75" s="85"/>
      <c r="T75" s="114"/>
      <c r="U75" s="120"/>
      <c r="V75" s="115"/>
      <c r="W75" s="85"/>
      <c r="X75" s="118"/>
      <c r="Y75" s="21"/>
      <c r="Z75" s="89"/>
    </row>
    <row r="76" spans="1:26" s="84" customFormat="1" ht="16.5" customHeight="1">
      <c r="A76" s="76">
        <v>40617</v>
      </c>
      <c r="B76" s="77" t="s">
        <v>1</v>
      </c>
      <c r="C76" s="78"/>
      <c r="D76" s="10"/>
      <c r="E76" s="11"/>
      <c r="F76" s="87">
        <f t="shared" si="4"/>
      </c>
      <c r="G76" s="88">
        <f t="shared" si="5"/>
      </c>
      <c r="H76" s="65"/>
      <c r="I76" s="65"/>
      <c r="J76" s="21"/>
      <c r="K76" s="79"/>
      <c r="L76" s="10"/>
      <c r="M76" s="11"/>
      <c r="N76" s="87">
        <f t="shared" si="6"/>
      </c>
      <c r="O76" s="65"/>
      <c r="P76" s="65"/>
      <c r="Q76" s="65"/>
      <c r="R76" s="21"/>
      <c r="S76" s="85"/>
      <c r="T76" s="114"/>
      <c r="U76" s="120"/>
      <c r="V76" s="115"/>
      <c r="W76" s="85"/>
      <c r="X76" s="118"/>
      <c r="Y76" s="21"/>
      <c r="Z76" s="89"/>
    </row>
    <row r="77" spans="1:26" s="84" customFormat="1" ht="16.5" customHeight="1">
      <c r="A77" s="76">
        <v>40618</v>
      </c>
      <c r="B77" s="77" t="s">
        <v>2</v>
      </c>
      <c r="C77" s="78"/>
      <c r="D77" s="10"/>
      <c r="E77" s="11"/>
      <c r="F77" s="87">
        <f t="shared" si="4"/>
      </c>
      <c r="G77" s="88">
        <f t="shared" si="5"/>
      </c>
      <c r="H77" s="65"/>
      <c r="I77" s="65"/>
      <c r="J77" s="21"/>
      <c r="K77" s="79"/>
      <c r="L77" s="10"/>
      <c r="M77" s="11"/>
      <c r="N77" s="87">
        <f t="shared" si="6"/>
      </c>
      <c r="O77" s="65"/>
      <c r="P77" s="65"/>
      <c r="Q77" s="65"/>
      <c r="R77" s="21"/>
      <c r="S77" s="85"/>
      <c r="T77" s="114"/>
      <c r="U77" s="120"/>
      <c r="V77" s="115"/>
      <c r="W77" s="85"/>
      <c r="X77" s="118"/>
      <c r="Y77" s="21"/>
      <c r="Z77" s="89"/>
    </row>
    <row r="78" spans="1:27" s="84" customFormat="1" ht="16.5" customHeight="1">
      <c r="A78" s="76">
        <v>40619</v>
      </c>
      <c r="B78" s="77" t="s">
        <v>3</v>
      </c>
      <c r="C78" s="78"/>
      <c r="D78" s="10"/>
      <c r="E78" s="11"/>
      <c r="F78" s="87">
        <f t="shared" si="4"/>
      </c>
      <c r="G78" s="88">
        <f t="shared" si="5"/>
      </c>
      <c r="H78" s="65"/>
      <c r="I78" s="65"/>
      <c r="J78" s="21"/>
      <c r="K78" s="79"/>
      <c r="L78" s="10"/>
      <c r="M78" s="11"/>
      <c r="N78" s="87">
        <f t="shared" si="6"/>
      </c>
      <c r="O78" s="65"/>
      <c r="P78" s="65"/>
      <c r="Q78" s="65"/>
      <c r="R78" s="21"/>
      <c r="S78" s="85"/>
      <c r="T78" s="114"/>
      <c r="U78" s="120"/>
      <c r="V78" s="115"/>
      <c r="W78" s="85"/>
      <c r="X78" s="118"/>
      <c r="Y78" s="21"/>
      <c r="Z78" s="89"/>
      <c r="AA78" s="83"/>
    </row>
    <row r="79" spans="1:26" s="84" customFormat="1" ht="16.5" customHeight="1">
      <c r="A79" s="76">
        <v>40620</v>
      </c>
      <c r="B79" s="77" t="s">
        <v>4</v>
      </c>
      <c r="C79" s="78"/>
      <c r="D79" s="10"/>
      <c r="E79" s="11"/>
      <c r="F79" s="87">
        <f t="shared" si="4"/>
      </c>
      <c r="G79" s="88">
        <f t="shared" si="5"/>
      </c>
      <c r="H79" s="65"/>
      <c r="I79" s="65"/>
      <c r="J79" s="21"/>
      <c r="K79" s="79"/>
      <c r="L79" s="10"/>
      <c r="M79" s="11"/>
      <c r="N79" s="87">
        <f t="shared" si="6"/>
      </c>
      <c r="O79" s="65"/>
      <c r="P79" s="65"/>
      <c r="Q79" s="65"/>
      <c r="R79" s="21"/>
      <c r="S79" s="85"/>
      <c r="T79" s="114"/>
      <c r="U79" s="120"/>
      <c r="V79" s="115"/>
      <c r="W79" s="85"/>
      <c r="X79" s="118"/>
      <c r="Y79" s="21"/>
      <c r="Z79" s="89"/>
    </row>
    <row r="80" spans="1:26" s="84" customFormat="1" ht="16.5" customHeight="1">
      <c r="A80" s="76">
        <v>40621</v>
      </c>
      <c r="B80" s="77" t="s">
        <v>5</v>
      </c>
      <c r="C80" s="78"/>
      <c r="D80" s="10"/>
      <c r="E80" s="11"/>
      <c r="F80" s="87">
        <f t="shared" si="4"/>
      </c>
      <c r="G80" s="88">
        <f t="shared" si="5"/>
      </c>
      <c r="H80" s="65"/>
      <c r="I80" s="65"/>
      <c r="J80" s="21"/>
      <c r="K80" s="79"/>
      <c r="L80" s="10"/>
      <c r="M80" s="11"/>
      <c r="N80" s="87">
        <f t="shared" si="6"/>
      </c>
      <c r="O80" s="65"/>
      <c r="P80" s="65"/>
      <c r="Q80" s="65"/>
      <c r="R80" s="21"/>
      <c r="S80" s="85"/>
      <c r="T80" s="114"/>
      <c r="U80" s="120"/>
      <c r="V80" s="115"/>
      <c r="W80" s="85"/>
      <c r="X80" s="118"/>
      <c r="Y80" s="21"/>
      <c r="Z80" s="89"/>
    </row>
    <row r="81" spans="1:26" s="84" customFormat="1" ht="16.5" customHeight="1">
      <c r="A81" s="76">
        <v>40622</v>
      </c>
      <c r="B81" s="77" t="s">
        <v>6</v>
      </c>
      <c r="C81" s="78"/>
      <c r="D81" s="10"/>
      <c r="E81" s="11"/>
      <c r="F81" s="87">
        <f t="shared" si="4"/>
      </c>
      <c r="G81" s="88">
        <f t="shared" si="5"/>
      </c>
      <c r="H81" s="65"/>
      <c r="I81" s="65"/>
      <c r="J81" s="21"/>
      <c r="K81" s="79"/>
      <c r="L81" s="10"/>
      <c r="M81" s="11"/>
      <c r="N81" s="87">
        <f t="shared" si="6"/>
      </c>
      <c r="O81" s="65"/>
      <c r="P81" s="65"/>
      <c r="Q81" s="65"/>
      <c r="R81" s="21"/>
      <c r="S81" s="85"/>
      <c r="T81" s="114"/>
      <c r="U81" s="120"/>
      <c r="V81" s="115"/>
      <c r="W81" s="85"/>
      <c r="X81" s="118"/>
      <c r="Y81" s="21"/>
      <c r="Z81" s="89"/>
    </row>
    <row r="82" spans="1:27" s="84" customFormat="1" ht="16.5" customHeight="1">
      <c r="A82" s="76">
        <v>40623</v>
      </c>
      <c r="B82" s="77" t="s">
        <v>7</v>
      </c>
      <c r="C82" s="78"/>
      <c r="D82" s="12"/>
      <c r="E82" s="13"/>
      <c r="F82" s="86">
        <f t="shared" si="4"/>
      </c>
      <c r="G82" s="91">
        <f t="shared" si="5"/>
      </c>
      <c r="H82" s="64"/>
      <c r="I82" s="64"/>
      <c r="J82" s="18"/>
      <c r="K82" s="124"/>
      <c r="L82" s="12"/>
      <c r="M82" s="13"/>
      <c r="N82" s="86">
        <f t="shared" si="6"/>
      </c>
      <c r="O82" s="64"/>
      <c r="P82" s="64"/>
      <c r="Q82" s="64"/>
      <c r="R82" s="18"/>
      <c r="S82" s="126"/>
      <c r="T82" s="112"/>
      <c r="U82" s="119"/>
      <c r="V82" s="113"/>
      <c r="W82" s="126"/>
      <c r="X82" s="117"/>
      <c r="Y82" s="18"/>
      <c r="Z82" s="89"/>
      <c r="AA82" s="83"/>
    </row>
    <row r="83" spans="1:26" s="84" customFormat="1" ht="16.5" customHeight="1">
      <c r="A83" s="76">
        <v>40624</v>
      </c>
      <c r="B83" s="77" t="s">
        <v>1</v>
      </c>
      <c r="C83" s="78"/>
      <c r="D83" s="12"/>
      <c r="E83" s="13"/>
      <c r="F83" s="86">
        <f t="shared" si="4"/>
      </c>
      <c r="G83" s="91">
        <f t="shared" si="5"/>
      </c>
      <c r="H83" s="64"/>
      <c r="I83" s="64"/>
      <c r="J83" s="18"/>
      <c r="K83" s="124"/>
      <c r="L83" s="12"/>
      <c r="M83" s="15"/>
      <c r="N83" s="80">
        <f t="shared" si="6"/>
      </c>
      <c r="O83" s="16"/>
      <c r="P83" s="16"/>
      <c r="Q83" s="16"/>
      <c r="R83" s="18"/>
      <c r="S83" s="126"/>
      <c r="T83" s="112"/>
      <c r="U83" s="119"/>
      <c r="V83" s="113"/>
      <c r="W83" s="126"/>
      <c r="X83" s="117"/>
      <c r="Y83" s="18"/>
      <c r="Z83" s="89"/>
    </row>
    <row r="84" spans="1:26" s="84" customFormat="1" ht="16.5" customHeight="1">
      <c r="A84" s="76">
        <v>40625</v>
      </c>
      <c r="B84" s="77" t="s">
        <v>2</v>
      </c>
      <c r="C84" s="78"/>
      <c r="D84" s="12"/>
      <c r="E84" s="13"/>
      <c r="F84" s="86">
        <f t="shared" si="4"/>
      </c>
      <c r="G84" s="91">
        <f t="shared" si="5"/>
      </c>
      <c r="H84" s="64"/>
      <c r="I84" s="64"/>
      <c r="J84" s="18"/>
      <c r="K84" s="124"/>
      <c r="L84" s="14"/>
      <c r="M84" s="15"/>
      <c r="N84" s="80">
        <f t="shared" si="6"/>
      </c>
      <c r="O84" s="16"/>
      <c r="P84" s="16"/>
      <c r="Q84" s="16"/>
      <c r="R84" s="18"/>
      <c r="S84" s="126"/>
      <c r="T84" s="112"/>
      <c r="U84" s="119"/>
      <c r="V84" s="113"/>
      <c r="W84" s="126"/>
      <c r="X84" s="117"/>
      <c r="Y84" s="18"/>
      <c r="Z84" s="89"/>
    </row>
    <row r="85" spans="1:26" s="84" customFormat="1" ht="16.5" customHeight="1">
      <c r="A85" s="76">
        <v>40626</v>
      </c>
      <c r="B85" s="77" t="s">
        <v>3</v>
      </c>
      <c r="C85" s="78"/>
      <c r="D85" s="12"/>
      <c r="E85" s="13"/>
      <c r="F85" s="86">
        <f aca="true" t="shared" si="7" ref="F85:F148">IF(E85&lt;&gt;"",(D85/E85)/24,"")</f>
      </c>
      <c r="G85" s="91">
        <f aca="true" t="shared" si="8" ref="G85:G148">IF(E85&lt;&gt;"",E85/D85,"")</f>
      </c>
      <c r="H85" s="64"/>
      <c r="I85" s="64"/>
      <c r="J85" s="18"/>
      <c r="K85" s="124"/>
      <c r="L85" s="14"/>
      <c r="M85" s="15"/>
      <c r="N85" s="80">
        <f aca="true" t="shared" si="9" ref="N85:N148">IF(M85&lt;&gt;"",(L85/M85)/24,"")</f>
      </c>
      <c r="O85" s="16"/>
      <c r="P85" s="16"/>
      <c r="Q85" s="16"/>
      <c r="R85" s="18"/>
      <c r="S85" s="126"/>
      <c r="T85" s="112"/>
      <c r="U85" s="119"/>
      <c r="V85" s="113"/>
      <c r="W85" s="126"/>
      <c r="X85" s="117"/>
      <c r="Y85" s="18"/>
      <c r="Z85" s="89"/>
    </row>
    <row r="86" spans="1:27" s="84" customFormat="1" ht="16.5" customHeight="1">
      <c r="A86" s="76">
        <v>40627</v>
      </c>
      <c r="B86" s="77" t="s">
        <v>4</v>
      </c>
      <c r="C86" s="78"/>
      <c r="D86" s="12"/>
      <c r="E86" s="13"/>
      <c r="F86" s="86">
        <f t="shared" si="7"/>
      </c>
      <c r="G86" s="91">
        <f t="shared" si="8"/>
      </c>
      <c r="H86" s="64"/>
      <c r="I86" s="64"/>
      <c r="J86" s="18"/>
      <c r="K86" s="124"/>
      <c r="L86" s="14"/>
      <c r="M86" s="15"/>
      <c r="N86" s="80">
        <f t="shared" si="9"/>
      </c>
      <c r="O86" s="16"/>
      <c r="P86" s="16"/>
      <c r="Q86" s="16"/>
      <c r="R86" s="18"/>
      <c r="S86" s="126"/>
      <c r="T86" s="112"/>
      <c r="U86" s="119"/>
      <c r="V86" s="113"/>
      <c r="W86" s="126"/>
      <c r="X86" s="117"/>
      <c r="Y86" s="18"/>
      <c r="Z86" s="89"/>
      <c r="AA86" s="83"/>
    </row>
    <row r="87" spans="1:26" s="84" customFormat="1" ht="16.5" customHeight="1">
      <c r="A87" s="76">
        <v>40628</v>
      </c>
      <c r="B87" s="77" t="s">
        <v>5</v>
      </c>
      <c r="C87" s="78"/>
      <c r="D87" s="12"/>
      <c r="E87" s="13"/>
      <c r="F87" s="86">
        <f t="shared" si="7"/>
      </c>
      <c r="G87" s="91">
        <f t="shared" si="8"/>
      </c>
      <c r="H87" s="64"/>
      <c r="I87" s="64"/>
      <c r="J87" s="18"/>
      <c r="K87" s="124"/>
      <c r="L87" s="14"/>
      <c r="M87" s="15"/>
      <c r="N87" s="80">
        <f t="shared" si="9"/>
      </c>
      <c r="O87" s="16"/>
      <c r="P87" s="16"/>
      <c r="Q87" s="16"/>
      <c r="R87" s="18"/>
      <c r="S87" s="126"/>
      <c r="T87" s="112"/>
      <c r="U87" s="119"/>
      <c r="V87" s="113"/>
      <c r="W87" s="126"/>
      <c r="X87" s="117"/>
      <c r="Y87" s="18"/>
      <c r="Z87" s="89"/>
    </row>
    <row r="88" spans="1:26" s="84" customFormat="1" ht="16.5" customHeight="1">
      <c r="A88" s="76">
        <v>40629</v>
      </c>
      <c r="B88" s="77" t="s">
        <v>6</v>
      </c>
      <c r="C88" s="78"/>
      <c r="D88" s="12"/>
      <c r="E88" s="13"/>
      <c r="F88" s="86">
        <f t="shared" si="7"/>
      </c>
      <c r="G88" s="91">
        <f t="shared" si="8"/>
      </c>
      <c r="H88" s="64"/>
      <c r="I88" s="64"/>
      <c r="J88" s="18"/>
      <c r="K88" s="124"/>
      <c r="L88" s="14"/>
      <c r="M88" s="15"/>
      <c r="N88" s="80">
        <f t="shared" si="9"/>
      </c>
      <c r="O88" s="16"/>
      <c r="P88" s="16"/>
      <c r="Q88" s="16"/>
      <c r="R88" s="18"/>
      <c r="S88" s="126"/>
      <c r="T88" s="112"/>
      <c r="U88" s="119"/>
      <c r="V88" s="113"/>
      <c r="W88" s="126"/>
      <c r="X88" s="117"/>
      <c r="Y88" s="18"/>
      <c r="Z88" s="89"/>
    </row>
    <row r="89" spans="1:26" s="84" customFormat="1" ht="16.5" customHeight="1">
      <c r="A89" s="76">
        <v>40630</v>
      </c>
      <c r="B89" s="77" t="s">
        <v>7</v>
      </c>
      <c r="C89" s="78"/>
      <c r="D89" s="10"/>
      <c r="E89" s="11"/>
      <c r="F89" s="87">
        <f t="shared" si="7"/>
      </c>
      <c r="G89" s="88">
        <f t="shared" si="8"/>
      </c>
      <c r="H89" s="65"/>
      <c r="I89" s="65"/>
      <c r="J89" s="21"/>
      <c r="K89" s="79"/>
      <c r="L89" s="129"/>
      <c r="M89" s="19"/>
      <c r="N89" s="90">
        <f t="shared" si="9"/>
      </c>
      <c r="O89" s="20"/>
      <c r="P89" s="20"/>
      <c r="Q89" s="20"/>
      <c r="R89" s="21"/>
      <c r="S89" s="85"/>
      <c r="T89" s="114"/>
      <c r="U89" s="120"/>
      <c r="V89" s="115"/>
      <c r="W89" s="85"/>
      <c r="X89" s="118"/>
      <c r="Y89" s="21"/>
      <c r="Z89" s="89"/>
    </row>
    <row r="90" spans="1:27" s="84" customFormat="1" ht="16.5" customHeight="1">
      <c r="A90" s="76">
        <v>40631</v>
      </c>
      <c r="B90" s="77" t="s">
        <v>1</v>
      </c>
      <c r="C90" s="78"/>
      <c r="D90" s="10"/>
      <c r="E90" s="11"/>
      <c r="F90" s="87">
        <f t="shared" si="7"/>
      </c>
      <c r="G90" s="88">
        <f t="shared" si="8"/>
      </c>
      <c r="H90" s="65"/>
      <c r="I90" s="65"/>
      <c r="J90" s="21"/>
      <c r="K90" s="79"/>
      <c r="L90" s="10"/>
      <c r="M90" s="11"/>
      <c r="N90" s="87">
        <f t="shared" si="9"/>
      </c>
      <c r="O90" s="65"/>
      <c r="P90" s="65"/>
      <c r="Q90" s="65"/>
      <c r="R90" s="21"/>
      <c r="S90" s="85"/>
      <c r="T90" s="114"/>
      <c r="U90" s="120"/>
      <c r="V90" s="115"/>
      <c r="W90" s="85"/>
      <c r="X90" s="118"/>
      <c r="Y90" s="21"/>
      <c r="Z90" s="89"/>
      <c r="AA90" s="83"/>
    </row>
    <row r="91" spans="1:26" s="84" customFormat="1" ht="16.5" customHeight="1">
      <c r="A91" s="76">
        <v>40632</v>
      </c>
      <c r="B91" s="77" t="s">
        <v>2</v>
      </c>
      <c r="C91" s="78"/>
      <c r="D91" s="10"/>
      <c r="E91" s="11"/>
      <c r="F91" s="87">
        <f t="shared" si="7"/>
      </c>
      <c r="G91" s="88">
        <f t="shared" si="8"/>
      </c>
      <c r="H91" s="65"/>
      <c r="I91" s="65"/>
      <c r="J91" s="21"/>
      <c r="K91" s="79"/>
      <c r="L91" s="10"/>
      <c r="M91" s="11"/>
      <c r="N91" s="87">
        <f t="shared" si="9"/>
      </c>
      <c r="O91" s="65"/>
      <c r="P91" s="65"/>
      <c r="Q91" s="65"/>
      <c r="R91" s="21"/>
      <c r="S91" s="85"/>
      <c r="T91" s="114"/>
      <c r="U91" s="120"/>
      <c r="V91" s="115"/>
      <c r="W91" s="85"/>
      <c r="X91" s="118"/>
      <c r="Y91" s="21"/>
      <c r="Z91" s="89"/>
    </row>
    <row r="92" spans="1:26" s="84" customFormat="1" ht="16.5" customHeight="1">
      <c r="A92" s="76">
        <v>40633</v>
      </c>
      <c r="B92" s="77" t="s">
        <v>3</v>
      </c>
      <c r="C92" s="78"/>
      <c r="D92" s="10"/>
      <c r="E92" s="11"/>
      <c r="F92" s="87">
        <f t="shared" si="7"/>
      </c>
      <c r="G92" s="88">
        <f t="shared" si="8"/>
      </c>
      <c r="H92" s="65"/>
      <c r="I92" s="65"/>
      <c r="J92" s="21"/>
      <c r="K92" s="79"/>
      <c r="L92" s="10"/>
      <c r="M92" s="11"/>
      <c r="N92" s="87">
        <f t="shared" si="9"/>
      </c>
      <c r="O92" s="65"/>
      <c r="P92" s="65"/>
      <c r="Q92" s="65"/>
      <c r="R92" s="21"/>
      <c r="S92" s="85"/>
      <c r="T92" s="114"/>
      <c r="U92" s="120"/>
      <c r="V92" s="115"/>
      <c r="W92" s="85"/>
      <c r="X92" s="118"/>
      <c r="Y92" s="21"/>
      <c r="Z92" s="89"/>
    </row>
    <row r="93" spans="1:26" s="84" customFormat="1" ht="16.5" customHeight="1">
      <c r="A93" s="76">
        <v>40634</v>
      </c>
      <c r="B93" s="77" t="s">
        <v>4</v>
      </c>
      <c r="C93" s="78"/>
      <c r="D93" s="10"/>
      <c r="E93" s="11"/>
      <c r="F93" s="87">
        <f t="shared" si="7"/>
      </c>
      <c r="G93" s="88">
        <f t="shared" si="8"/>
      </c>
      <c r="H93" s="65"/>
      <c r="I93" s="65"/>
      <c r="J93" s="21"/>
      <c r="K93" s="79"/>
      <c r="L93" s="10"/>
      <c r="M93" s="11"/>
      <c r="N93" s="87">
        <f t="shared" si="9"/>
      </c>
      <c r="O93" s="65"/>
      <c r="P93" s="65"/>
      <c r="Q93" s="65"/>
      <c r="R93" s="21"/>
      <c r="S93" s="85"/>
      <c r="T93" s="114"/>
      <c r="U93" s="120"/>
      <c r="V93" s="115"/>
      <c r="W93" s="85"/>
      <c r="X93" s="118"/>
      <c r="Y93" s="21"/>
      <c r="Z93" s="89"/>
    </row>
    <row r="94" spans="1:27" s="84" customFormat="1" ht="16.5" customHeight="1">
      <c r="A94" s="76">
        <v>40635</v>
      </c>
      <c r="B94" s="77" t="s">
        <v>5</v>
      </c>
      <c r="C94" s="78"/>
      <c r="D94" s="10"/>
      <c r="E94" s="11"/>
      <c r="F94" s="87">
        <f t="shared" si="7"/>
      </c>
      <c r="G94" s="88">
        <f t="shared" si="8"/>
      </c>
      <c r="H94" s="65"/>
      <c r="I94" s="65"/>
      <c r="J94" s="21"/>
      <c r="K94" s="79"/>
      <c r="L94" s="10"/>
      <c r="M94" s="11"/>
      <c r="N94" s="87">
        <f t="shared" si="9"/>
      </c>
      <c r="O94" s="65"/>
      <c r="P94" s="65"/>
      <c r="Q94" s="65"/>
      <c r="R94" s="21"/>
      <c r="S94" s="85"/>
      <c r="T94" s="114"/>
      <c r="U94" s="120"/>
      <c r="V94" s="115"/>
      <c r="W94" s="85"/>
      <c r="X94" s="118"/>
      <c r="Y94" s="21"/>
      <c r="Z94" s="89"/>
      <c r="AA94" s="83"/>
    </row>
    <row r="95" spans="1:26" s="84" customFormat="1" ht="16.5" customHeight="1">
      <c r="A95" s="76">
        <v>40636</v>
      </c>
      <c r="B95" s="77" t="s">
        <v>6</v>
      </c>
      <c r="C95" s="78"/>
      <c r="D95" s="10"/>
      <c r="E95" s="11"/>
      <c r="F95" s="87">
        <f t="shared" si="7"/>
      </c>
      <c r="G95" s="88">
        <f t="shared" si="8"/>
      </c>
      <c r="H95" s="65"/>
      <c r="I95" s="65"/>
      <c r="J95" s="21"/>
      <c r="K95" s="79"/>
      <c r="L95" s="10"/>
      <c r="M95" s="11"/>
      <c r="N95" s="87">
        <f t="shared" si="9"/>
      </c>
      <c r="O95" s="65"/>
      <c r="P95" s="65"/>
      <c r="Q95" s="65"/>
      <c r="R95" s="21"/>
      <c r="S95" s="85"/>
      <c r="T95" s="114"/>
      <c r="U95" s="120"/>
      <c r="V95" s="115"/>
      <c r="W95" s="85"/>
      <c r="X95" s="118"/>
      <c r="Y95" s="21"/>
      <c r="Z95" s="89"/>
    </row>
    <row r="96" spans="1:26" s="84" customFormat="1" ht="16.5" customHeight="1">
      <c r="A96" s="76">
        <v>40637</v>
      </c>
      <c r="B96" s="77" t="s">
        <v>7</v>
      </c>
      <c r="C96" s="78"/>
      <c r="D96" s="12"/>
      <c r="E96" s="13"/>
      <c r="F96" s="86">
        <f t="shared" si="7"/>
      </c>
      <c r="G96" s="91">
        <f t="shared" si="8"/>
      </c>
      <c r="H96" s="64"/>
      <c r="I96" s="64"/>
      <c r="J96" s="18"/>
      <c r="K96" s="124"/>
      <c r="L96" s="12"/>
      <c r="M96" s="13"/>
      <c r="N96" s="86">
        <f t="shared" si="9"/>
      </c>
      <c r="O96" s="64"/>
      <c r="P96" s="64"/>
      <c r="Q96" s="64"/>
      <c r="R96" s="18"/>
      <c r="S96" s="126"/>
      <c r="T96" s="112"/>
      <c r="U96" s="119"/>
      <c r="V96" s="113"/>
      <c r="W96" s="126"/>
      <c r="X96" s="117"/>
      <c r="Y96" s="18"/>
      <c r="Z96" s="89"/>
    </row>
    <row r="97" spans="1:26" s="84" customFormat="1" ht="16.5" customHeight="1">
      <c r="A97" s="76">
        <v>40638</v>
      </c>
      <c r="B97" s="77" t="s">
        <v>1</v>
      </c>
      <c r="C97" s="78"/>
      <c r="D97" s="12"/>
      <c r="E97" s="13"/>
      <c r="F97" s="86">
        <f t="shared" si="7"/>
      </c>
      <c r="G97" s="91">
        <f t="shared" si="8"/>
      </c>
      <c r="H97" s="64"/>
      <c r="I97" s="64"/>
      <c r="J97" s="18"/>
      <c r="K97" s="124"/>
      <c r="L97" s="12"/>
      <c r="M97" s="15"/>
      <c r="N97" s="80">
        <f t="shared" si="9"/>
      </c>
      <c r="O97" s="16"/>
      <c r="P97" s="16"/>
      <c r="Q97" s="16"/>
      <c r="R97" s="18"/>
      <c r="S97" s="126"/>
      <c r="T97" s="112"/>
      <c r="U97" s="119"/>
      <c r="V97" s="113"/>
      <c r="W97" s="126"/>
      <c r="X97" s="117"/>
      <c r="Y97" s="18"/>
      <c r="Z97" s="89"/>
    </row>
    <row r="98" spans="1:27" s="84" customFormat="1" ht="16.5" customHeight="1">
      <c r="A98" s="76">
        <v>40639</v>
      </c>
      <c r="B98" s="77" t="s">
        <v>2</v>
      </c>
      <c r="C98" s="78"/>
      <c r="D98" s="12"/>
      <c r="E98" s="13"/>
      <c r="F98" s="86">
        <f t="shared" si="7"/>
      </c>
      <c r="G98" s="91">
        <f t="shared" si="8"/>
      </c>
      <c r="H98" s="64"/>
      <c r="I98" s="64"/>
      <c r="J98" s="18"/>
      <c r="K98" s="124"/>
      <c r="L98" s="14"/>
      <c r="M98" s="15"/>
      <c r="N98" s="80">
        <f t="shared" si="9"/>
      </c>
      <c r="O98" s="16"/>
      <c r="P98" s="16"/>
      <c r="Q98" s="16"/>
      <c r="R98" s="18"/>
      <c r="S98" s="126"/>
      <c r="T98" s="112"/>
      <c r="U98" s="119"/>
      <c r="V98" s="113"/>
      <c r="W98" s="126"/>
      <c r="X98" s="117"/>
      <c r="Y98" s="18"/>
      <c r="Z98" s="89"/>
      <c r="AA98" s="83"/>
    </row>
    <row r="99" spans="1:26" s="84" customFormat="1" ht="16.5" customHeight="1">
      <c r="A99" s="76">
        <v>40640</v>
      </c>
      <c r="B99" s="77" t="s">
        <v>3</v>
      </c>
      <c r="C99" s="78"/>
      <c r="D99" s="12"/>
      <c r="E99" s="13"/>
      <c r="F99" s="86">
        <f t="shared" si="7"/>
      </c>
      <c r="G99" s="91">
        <f t="shared" si="8"/>
      </c>
      <c r="H99" s="64"/>
      <c r="I99" s="64"/>
      <c r="J99" s="18"/>
      <c r="K99" s="124"/>
      <c r="L99" s="14"/>
      <c r="M99" s="15"/>
      <c r="N99" s="80">
        <f t="shared" si="9"/>
      </c>
      <c r="O99" s="16"/>
      <c r="P99" s="16"/>
      <c r="Q99" s="16"/>
      <c r="R99" s="18"/>
      <c r="S99" s="126"/>
      <c r="T99" s="112"/>
      <c r="U99" s="119"/>
      <c r="V99" s="113"/>
      <c r="W99" s="126"/>
      <c r="X99" s="117"/>
      <c r="Y99" s="18"/>
      <c r="Z99" s="89"/>
    </row>
    <row r="100" spans="1:26" s="84" customFormat="1" ht="16.5" customHeight="1">
      <c r="A100" s="76">
        <v>40641</v>
      </c>
      <c r="B100" s="77" t="s">
        <v>4</v>
      </c>
      <c r="C100" s="78"/>
      <c r="D100" s="12"/>
      <c r="E100" s="13"/>
      <c r="F100" s="86">
        <f t="shared" si="7"/>
      </c>
      <c r="G100" s="91">
        <f t="shared" si="8"/>
      </c>
      <c r="H100" s="64"/>
      <c r="I100" s="64"/>
      <c r="J100" s="18"/>
      <c r="K100" s="124"/>
      <c r="L100" s="14"/>
      <c r="M100" s="15"/>
      <c r="N100" s="80">
        <f t="shared" si="9"/>
      </c>
      <c r="O100" s="16"/>
      <c r="P100" s="16"/>
      <c r="Q100" s="16"/>
      <c r="R100" s="18"/>
      <c r="S100" s="126"/>
      <c r="T100" s="112"/>
      <c r="U100" s="119"/>
      <c r="V100" s="113"/>
      <c r="W100" s="126"/>
      <c r="X100" s="117"/>
      <c r="Y100" s="18"/>
      <c r="Z100" s="89"/>
    </row>
    <row r="101" spans="1:26" s="84" customFormat="1" ht="16.5" customHeight="1">
      <c r="A101" s="76">
        <v>40642</v>
      </c>
      <c r="B101" s="77" t="s">
        <v>5</v>
      </c>
      <c r="C101" s="78"/>
      <c r="D101" s="12"/>
      <c r="E101" s="13"/>
      <c r="F101" s="86">
        <f t="shared" si="7"/>
      </c>
      <c r="G101" s="91">
        <f t="shared" si="8"/>
      </c>
      <c r="H101" s="64"/>
      <c r="I101" s="64"/>
      <c r="J101" s="18"/>
      <c r="K101" s="124"/>
      <c r="L101" s="14"/>
      <c r="M101" s="15"/>
      <c r="N101" s="80">
        <f t="shared" si="9"/>
      </c>
      <c r="O101" s="16"/>
      <c r="P101" s="16"/>
      <c r="Q101" s="16"/>
      <c r="R101" s="18"/>
      <c r="S101" s="126"/>
      <c r="T101" s="112"/>
      <c r="U101" s="119"/>
      <c r="V101" s="113"/>
      <c r="W101" s="126"/>
      <c r="X101" s="117"/>
      <c r="Y101" s="18"/>
      <c r="Z101" s="89"/>
    </row>
    <row r="102" spans="1:27" s="84" customFormat="1" ht="16.5" customHeight="1">
      <c r="A102" s="76">
        <v>40643</v>
      </c>
      <c r="B102" s="77" t="s">
        <v>6</v>
      </c>
      <c r="C102" s="78"/>
      <c r="D102" s="12"/>
      <c r="E102" s="13"/>
      <c r="F102" s="86">
        <f t="shared" si="7"/>
      </c>
      <c r="G102" s="91">
        <f t="shared" si="8"/>
      </c>
      <c r="H102" s="64"/>
      <c r="I102" s="64"/>
      <c r="J102" s="18"/>
      <c r="K102" s="124"/>
      <c r="L102" s="14"/>
      <c r="M102" s="15"/>
      <c r="N102" s="80">
        <f t="shared" si="9"/>
      </c>
      <c r="O102" s="16"/>
      <c r="P102" s="16"/>
      <c r="Q102" s="16"/>
      <c r="R102" s="18"/>
      <c r="S102" s="126"/>
      <c r="T102" s="112"/>
      <c r="U102" s="119"/>
      <c r="V102" s="113"/>
      <c r="W102" s="126"/>
      <c r="X102" s="117"/>
      <c r="Y102" s="18"/>
      <c r="Z102" s="89"/>
      <c r="AA102" s="83"/>
    </row>
    <row r="103" spans="1:26" s="84" customFormat="1" ht="16.5" customHeight="1">
      <c r="A103" s="76">
        <v>40644</v>
      </c>
      <c r="B103" s="77" t="s">
        <v>7</v>
      </c>
      <c r="C103" s="78"/>
      <c r="D103" s="10"/>
      <c r="E103" s="11"/>
      <c r="F103" s="87">
        <f t="shared" si="7"/>
      </c>
      <c r="G103" s="88">
        <f t="shared" si="8"/>
      </c>
      <c r="H103" s="65"/>
      <c r="I103" s="65"/>
      <c r="J103" s="21"/>
      <c r="K103" s="79"/>
      <c r="L103" s="129"/>
      <c r="M103" s="19"/>
      <c r="N103" s="90">
        <f t="shared" si="9"/>
      </c>
      <c r="O103" s="20"/>
      <c r="P103" s="20"/>
      <c r="Q103" s="20"/>
      <c r="R103" s="21"/>
      <c r="S103" s="85"/>
      <c r="T103" s="114"/>
      <c r="U103" s="120"/>
      <c r="V103" s="115"/>
      <c r="W103" s="85"/>
      <c r="X103" s="118"/>
      <c r="Y103" s="21"/>
      <c r="Z103" s="89"/>
    </row>
    <row r="104" spans="1:26" s="84" customFormat="1" ht="16.5" customHeight="1">
      <c r="A104" s="76">
        <v>40645</v>
      </c>
      <c r="B104" s="77" t="s">
        <v>1</v>
      </c>
      <c r="C104" s="78"/>
      <c r="D104" s="10"/>
      <c r="E104" s="11"/>
      <c r="F104" s="87">
        <f t="shared" si="7"/>
      </c>
      <c r="G104" s="88">
        <f t="shared" si="8"/>
      </c>
      <c r="H104" s="65"/>
      <c r="I104" s="65"/>
      <c r="J104" s="21"/>
      <c r="K104" s="79"/>
      <c r="L104" s="10"/>
      <c r="M104" s="11"/>
      <c r="N104" s="87">
        <f t="shared" si="9"/>
      </c>
      <c r="O104" s="65"/>
      <c r="P104" s="65"/>
      <c r="Q104" s="65"/>
      <c r="R104" s="21"/>
      <c r="S104" s="85"/>
      <c r="T104" s="114"/>
      <c r="U104" s="120"/>
      <c r="V104" s="115"/>
      <c r="W104" s="85"/>
      <c r="X104" s="118"/>
      <c r="Y104" s="21"/>
      <c r="Z104" s="89"/>
    </row>
    <row r="105" spans="1:26" s="84" customFormat="1" ht="16.5" customHeight="1">
      <c r="A105" s="76">
        <v>40646</v>
      </c>
      <c r="B105" s="77" t="s">
        <v>2</v>
      </c>
      <c r="C105" s="78"/>
      <c r="D105" s="10"/>
      <c r="E105" s="11"/>
      <c r="F105" s="87">
        <f t="shared" si="7"/>
      </c>
      <c r="G105" s="88">
        <f t="shared" si="8"/>
      </c>
      <c r="H105" s="65"/>
      <c r="I105" s="65"/>
      <c r="J105" s="21"/>
      <c r="K105" s="79"/>
      <c r="L105" s="10"/>
      <c r="M105" s="11"/>
      <c r="N105" s="87">
        <f t="shared" si="9"/>
      </c>
      <c r="O105" s="65"/>
      <c r="P105" s="65"/>
      <c r="Q105" s="65"/>
      <c r="R105" s="21"/>
      <c r="S105" s="85"/>
      <c r="T105" s="114"/>
      <c r="U105" s="120"/>
      <c r="V105" s="115"/>
      <c r="W105" s="85"/>
      <c r="X105" s="118"/>
      <c r="Y105" s="21"/>
      <c r="Z105" s="89"/>
    </row>
    <row r="106" spans="1:27" s="84" customFormat="1" ht="16.5" customHeight="1">
      <c r="A106" s="76">
        <v>40647</v>
      </c>
      <c r="B106" s="77" t="s">
        <v>3</v>
      </c>
      <c r="C106" s="78"/>
      <c r="D106" s="10"/>
      <c r="E106" s="11"/>
      <c r="F106" s="87">
        <f t="shared" si="7"/>
      </c>
      <c r="G106" s="88">
        <f t="shared" si="8"/>
      </c>
      <c r="H106" s="65"/>
      <c r="I106" s="65"/>
      <c r="J106" s="21"/>
      <c r="K106" s="79"/>
      <c r="L106" s="10"/>
      <c r="M106" s="11"/>
      <c r="N106" s="87">
        <f t="shared" si="9"/>
      </c>
      <c r="O106" s="65"/>
      <c r="P106" s="65"/>
      <c r="Q106" s="65"/>
      <c r="R106" s="21"/>
      <c r="S106" s="85"/>
      <c r="T106" s="114"/>
      <c r="U106" s="120"/>
      <c r="V106" s="115"/>
      <c r="W106" s="85"/>
      <c r="X106" s="118"/>
      <c r="Y106" s="21"/>
      <c r="Z106" s="89"/>
      <c r="AA106" s="83"/>
    </row>
    <row r="107" spans="1:26" s="84" customFormat="1" ht="16.5" customHeight="1">
      <c r="A107" s="76">
        <v>40648</v>
      </c>
      <c r="B107" s="77" t="s">
        <v>4</v>
      </c>
      <c r="C107" s="78"/>
      <c r="D107" s="10"/>
      <c r="E107" s="11"/>
      <c r="F107" s="87">
        <f t="shared" si="7"/>
      </c>
      <c r="G107" s="88">
        <f t="shared" si="8"/>
      </c>
      <c r="H107" s="65"/>
      <c r="I107" s="65"/>
      <c r="J107" s="21"/>
      <c r="K107" s="79"/>
      <c r="L107" s="10"/>
      <c r="M107" s="11"/>
      <c r="N107" s="87">
        <f t="shared" si="9"/>
      </c>
      <c r="O107" s="65"/>
      <c r="P107" s="65"/>
      <c r="Q107" s="65"/>
      <c r="R107" s="21"/>
      <c r="S107" s="85"/>
      <c r="T107" s="114"/>
      <c r="U107" s="120"/>
      <c r="V107" s="115"/>
      <c r="W107" s="85"/>
      <c r="X107" s="118"/>
      <c r="Y107" s="21"/>
      <c r="Z107" s="89"/>
    </row>
    <row r="108" spans="1:26" s="84" customFormat="1" ht="16.5" customHeight="1">
      <c r="A108" s="76">
        <v>40649</v>
      </c>
      <c r="B108" s="77" t="s">
        <v>5</v>
      </c>
      <c r="C108" s="78"/>
      <c r="D108" s="10"/>
      <c r="E108" s="11"/>
      <c r="F108" s="87">
        <f t="shared" si="7"/>
      </c>
      <c r="G108" s="88">
        <f t="shared" si="8"/>
      </c>
      <c r="H108" s="65"/>
      <c r="I108" s="65"/>
      <c r="J108" s="21"/>
      <c r="K108" s="79"/>
      <c r="L108" s="10"/>
      <c r="M108" s="11"/>
      <c r="N108" s="87">
        <f t="shared" si="9"/>
      </c>
      <c r="O108" s="65"/>
      <c r="P108" s="65"/>
      <c r="Q108" s="65"/>
      <c r="R108" s="21"/>
      <c r="S108" s="85"/>
      <c r="T108" s="114"/>
      <c r="U108" s="120"/>
      <c r="V108" s="115"/>
      <c r="W108" s="85"/>
      <c r="X108" s="118"/>
      <c r="Y108" s="21"/>
      <c r="Z108" s="89"/>
    </row>
    <row r="109" spans="1:26" s="84" customFormat="1" ht="16.5" customHeight="1">
      <c r="A109" s="76">
        <v>40650</v>
      </c>
      <c r="B109" s="77" t="s">
        <v>6</v>
      </c>
      <c r="C109" s="78"/>
      <c r="D109" s="10"/>
      <c r="E109" s="11"/>
      <c r="F109" s="87">
        <f t="shared" si="7"/>
      </c>
      <c r="G109" s="88">
        <f t="shared" si="8"/>
      </c>
      <c r="H109" s="65"/>
      <c r="I109" s="65"/>
      <c r="J109" s="21"/>
      <c r="K109" s="79"/>
      <c r="L109" s="10"/>
      <c r="M109" s="11"/>
      <c r="N109" s="87">
        <f t="shared" si="9"/>
      </c>
      <c r="O109" s="65"/>
      <c r="P109" s="65"/>
      <c r="Q109" s="65"/>
      <c r="R109" s="21"/>
      <c r="S109" s="85"/>
      <c r="T109" s="114"/>
      <c r="U109" s="120"/>
      <c r="V109" s="115"/>
      <c r="W109" s="85"/>
      <c r="X109" s="118"/>
      <c r="Y109" s="21"/>
      <c r="Z109" s="89"/>
    </row>
    <row r="110" spans="1:27" s="84" customFormat="1" ht="16.5" customHeight="1">
      <c r="A110" s="76">
        <v>40651</v>
      </c>
      <c r="B110" s="77" t="s">
        <v>7</v>
      </c>
      <c r="C110" s="78"/>
      <c r="D110" s="12"/>
      <c r="E110" s="13"/>
      <c r="F110" s="86">
        <f t="shared" si="7"/>
      </c>
      <c r="G110" s="91">
        <f t="shared" si="8"/>
      </c>
      <c r="H110" s="64"/>
      <c r="I110" s="64"/>
      <c r="J110" s="18"/>
      <c r="K110" s="124"/>
      <c r="L110" s="12"/>
      <c r="M110" s="13"/>
      <c r="N110" s="86">
        <f t="shared" si="9"/>
      </c>
      <c r="O110" s="64"/>
      <c r="P110" s="64"/>
      <c r="Q110" s="64"/>
      <c r="R110" s="18"/>
      <c r="S110" s="126"/>
      <c r="T110" s="112"/>
      <c r="U110" s="119"/>
      <c r="V110" s="113"/>
      <c r="W110" s="126"/>
      <c r="X110" s="117"/>
      <c r="Y110" s="18"/>
      <c r="Z110" s="89"/>
      <c r="AA110" s="83"/>
    </row>
    <row r="111" spans="1:26" s="84" customFormat="1" ht="16.5" customHeight="1">
      <c r="A111" s="76">
        <v>40652</v>
      </c>
      <c r="B111" s="77" t="s">
        <v>1</v>
      </c>
      <c r="C111" s="78"/>
      <c r="D111" s="12"/>
      <c r="E111" s="13"/>
      <c r="F111" s="86">
        <f t="shared" si="7"/>
      </c>
      <c r="G111" s="91">
        <f t="shared" si="8"/>
      </c>
      <c r="H111" s="64"/>
      <c r="I111" s="64"/>
      <c r="J111" s="18"/>
      <c r="K111" s="124"/>
      <c r="L111" s="12"/>
      <c r="M111" s="15"/>
      <c r="N111" s="80">
        <f t="shared" si="9"/>
      </c>
      <c r="O111" s="16"/>
      <c r="P111" s="16"/>
      <c r="Q111" s="16"/>
      <c r="R111" s="18"/>
      <c r="S111" s="126"/>
      <c r="T111" s="112"/>
      <c r="U111" s="119"/>
      <c r="V111" s="113"/>
      <c r="W111" s="126"/>
      <c r="X111" s="117"/>
      <c r="Y111" s="18"/>
      <c r="Z111" s="89"/>
    </row>
    <row r="112" spans="1:26" s="84" customFormat="1" ht="16.5" customHeight="1">
      <c r="A112" s="76">
        <v>40653</v>
      </c>
      <c r="B112" s="77" t="s">
        <v>2</v>
      </c>
      <c r="C112" s="78"/>
      <c r="D112" s="12"/>
      <c r="E112" s="13"/>
      <c r="F112" s="86">
        <f t="shared" si="7"/>
      </c>
      <c r="G112" s="91">
        <f t="shared" si="8"/>
      </c>
      <c r="H112" s="64"/>
      <c r="I112" s="64"/>
      <c r="J112" s="18"/>
      <c r="K112" s="124"/>
      <c r="L112" s="14"/>
      <c r="M112" s="15"/>
      <c r="N112" s="80">
        <f t="shared" si="9"/>
      </c>
      <c r="O112" s="16"/>
      <c r="P112" s="16"/>
      <c r="Q112" s="16"/>
      <c r="R112" s="18"/>
      <c r="S112" s="126"/>
      <c r="T112" s="112"/>
      <c r="U112" s="119"/>
      <c r="V112" s="113"/>
      <c r="W112" s="126"/>
      <c r="X112" s="117"/>
      <c r="Y112" s="18"/>
      <c r="Z112" s="89"/>
    </row>
    <row r="113" spans="1:26" s="84" customFormat="1" ht="16.5" customHeight="1">
      <c r="A113" s="76">
        <v>40654</v>
      </c>
      <c r="B113" s="77" t="s">
        <v>3</v>
      </c>
      <c r="C113" s="78"/>
      <c r="D113" s="12"/>
      <c r="E113" s="13"/>
      <c r="F113" s="86">
        <f t="shared" si="7"/>
      </c>
      <c r="G113" s="91">
        <f t="shared" si="8"/>
      </c>
      <c r="H113" s="64"/>
      <c r="I113" s="64"/>
      <c r="J113" s="18"/>
      <c r="K113" s="124"/>
      <c r="L113" s="14"/>
      <c r="M113" s="15"/>
      <c r="N113" s="80">
        <f t="shared" si="9"/>
      </c>
      <c r="O113" s="16"/>
      <c r="P113" s="16"/>
      <c r="Q113" s="16"/>
      <c r="R113" s="18"/>
      <c r="S113" s="126"/>
      <c r="T113" s="112"/>
      <c r="U113" s="119"/>
      <c r="V113" s="113"/>
      <c r="W113" s="126"/>
      <c r="X113" s="117"/>
      <c r="Y113" s="18"/>
      <c r="Z113" s="89"/>
    </row>
    <row r="114" spans="1:27" s="84" customFormat="1" ht="16.5" customHeight="1">
      <c r="A114" s="76">
        <v>40655</v>
      </c>
      <c r="B114" s="77" t="s">
        <v>4</v>
      </c>
      <c r="C114" s="78"/>
      <c r="D114" s="12"/>
      <c r="E114" s="13"/>
      <c r="F114" s="86">
        <f t="shared" si="7"/>
      </c>
      <c r="G114" s="91">
        <f t="shared" si="8"/>
      </c>
      <c r="H114" s="64"/>
      <c r="I114" s="64"/>
      <c r="J114" s="18"/>
      <c r="K114" s="124"/>
      <c r="L114" s="14"/>
      <c r="M114" s="15"/>
      <c r="N114" s="80">
        <f t="shared" si="9"/>
      </c>
      <c r="O114" s="16"/>
      <c r="P114" s="16"/>
      <c r="Q114" s="16"/>
      <c r="R114" s="18"/>
      <c r="S114" s="126"/>
      <c r="T114" s="112"/>
      <c r="U114" s="119"/>
      <c r="V114" s="113"/>
      <c r="W114" s="126"/>
      <c r="X114" s="117"/>
      <c r="Y114" s="18"/>
      <c r="Z114" s="89"/>
      <c r="AA114" s="83"/>
    </row>
    <row r="115" spans="1:26" s="84" customFormat="1" ht="16.5" customHeight="1">
      <c r="A115" s="76">
        <v>40656</v>
      </c>
      <c r="B115" s="77" t="s">
        <v>5</v>
      </c>
      <c r="C115" s="78"/>
      <c r="D115" s="12"/>
      <c r="E115" s="13"/>
      <c r="F115" s="86">
        <f t="shared" si="7"/>
      </c>
      <c r="G115" s="91">
        <f t="shared" si="8"/>
      </c>
      <c r="H115" s="64"/>
      <c r="I115" s="64"/>
      <c r="J115" s="18"/>
      <c r="K115" s="124"/>
      <c r="L115" s="14"/>
      <c r="M115" s="15"/>
      <c r="N115" s="80">
        <f t="shared" si="9"/>
      </c>
      <c r="O115" s="16"/>
      <c r="P115" s="16"/>
      <c r="Q115" s="16"/>
      <c r="R115" s="18"/>
      <c r="S115" s="126"/>
      <c r="T115" s="112"/>
      <c r="U115" s="119"/>
      <c r="V115" s="113"/>
      <c r="W115" s="126"/>
      <c r="X115" s="117"/>
      <c r="Y115" s="18"/>
      <c r="Z115" s="89"/>
    </row>
    <row r="116" spans="1:26" s="84" customFormat="1" ht="16.5" customHeight="1">
      <c r="A116" s="76">
        <v>40657</v>
      </c>
      <c r="B116" s="77" t="s">
        <v>6</v>
      </c>
      <c r="C116" s="78"/>
      <c r="D116" s="12"/>
      <c r="E116" s="13"/>
      <c r="F116" s="86">
        <f t="shared" si="7"/>
      </c>
      <c r="G116" s="91">
        <f t="shared" si="8"/>
      </c>
      <c r="H116" s="64"/>
      <c r="I116" s="64"/>
      <c r="J116" s="18"/>
      <c r="K116" s="124"/>
      <c r="L116" s="14"/>
      <c r="M116" s="15"/>
      <c r="N116" s="80">
        <f t="shared" si="9"/>
      </c>
      <c r="O116" s="16"/>
      <c r="P116" s="16"/>
      <c r="Q116" s="16"/>
      <c r="R116" s="18"/>
      <c r="S116" s="126"/>
      <c r="T116" s="112"/>
      <c r="U116" s="119"/>
      <c r="V116" s="113"/>
      <c r="W116" s="126"/>
      <c r="X116" s="117"/>
      <c r="Y116" s="18"/>
      <c r="Z116" s="89"/>
    </row>
    <row r="117" spans="1:26" s="84" customFormat="1" ht="16.5" customHeight="1">
      <c r="A117" s="76">
        <v>40658</v>
      </c>
      <c r="B117" s="77" t="s">
        <v>7</v>
      </c>
      <c r="C117" s="78"/>
      <c r="D117" s="10"/>
      <c r="E117" s="11"/>
      <c r="F117" s="87">
        <f t="shared" si="7"/>
      </c>
      <c r="G117" s="88">
        <f t="shared" si="8"/>
      </c>
      <c r="H117" s="65"/>
      <c r="I117" s="65"/>
      <c r="J117" s="21"/>
      <c r="K117" s="79"/>
      <c r="L117" s="129"/>
      <c r="M117" s="19"/>
      <c r="N117" s="90">
        <f t="shared" si="9"/>
      </c>
      <c r="O117" s="20"/>
      <c r="P117" s="20"/>
      <c r="Q117" s="20"/>
      <c r="R117" s="21"/>
      <c r="S117" s="85"/>
      <c r="T117" s="114"/>
      <c r="U117" s="120"/>
      <c r="V117" s="115"/>
      <c r="W117" s="85"/>
      <c r="X117" s="118"/>
      <c r="Y117" s="21"/>
      <c r="Z117" s="89"/>
    </row>
    <row r="118" spans="1:27" s="84" customFormat="1" ht="16.5" customHeight="1">
      <c r="A118" s="76">
        <v>40659</v>
      </c>
      <c r="B118" s="77" t="s">
        <v>1</v>
      </c>
      <c r="C118" s="78"/>
      <c r="D118" s="10"/>
      <c r="E118" s="11"/>
      <c r="F118" s="87">
        <f t="shared" si="7"/>
      </c>
      <c r="G118" s="88">
        <f t="shared" si="8"/>
      </c>
      <c r="H118" s="65"/>
      <c r="I118" s="65"/>
      <c r="J118" s="21"/>
      <c r="K118" s="79"/>
      <c r="L118" s="10"/>
      <c r="M118" s="11"/>
      <c r="N118" s="87">
        <f t="shared" si="9"/>
      </c>
      <c r="O118" s="65"/>
      <c r="P118" s="65"/>
      <c r="Q118" s="65"/>
      <c r="R118" s="21"/>
      <c r="S118" s="85"/>
      <c r="T118" s="114"/>
      <c r="U118" s="120"/>
      <c r="V118" s="115"/>
      <c r="W118" s="85"/>
      <c r="X118" s="118"/>
      <c r="Y118" s="21"/>
      <c r="Z118" s="89"/>
      <c r="AA118" s="83"/>
    </row>
    <row r="119" spans="1:26" s="84" customFormat="1" ht="16.5" customHeight="1">
      <c r="A119" s="76">
        <v>40660</v>
      </c>
      <c r="B119" s="77" t="s">
        <v>2</v>
      </c>
      <c r="C119" s="78"/>
      <c r="D119" s="10"/>
      <c r="E119" s="11"/>
      <c r="F119" s="87">
        <f t="shared" si="7"/>
      </c>
      <c r="G119" s="88">
        <f t="shared" si="8"/>
      </c>
      <c r="H119" s="65"/>
      <c r="I119" s="65"/>
      <c r="J119" s="21"/>
      <c r="K119" s="79"/>
      <c r="L119" s="10"/>
      <c r="M119" s="11"/>
      <c r="N119" s="87">
        <f t="shared" si="9"/>
      </c>
      <c r="O119" s="65"/>
      <c r="P119" s="65"/>
      <c r="Q119" s="65"/>
      <c r="R119" s="21"/>
      <c r="S119" s="85"/>
      <c r="T119" s="114"/>
      <c r="U119" s="120"/>
      <c r="V119" s="115"/>
      <c r="W119" s="85"/>
      <c r="X119" s="118"/>
      <c r="Y119" s="21"/>
      <c r="Z119" s="89"/>
    </row>
    <row r="120" spans="1:27" s="92" customFormat="1" ht="16.5" customHeight="1">
      <c r="A120" s="76">
        <v>40661</v>
      </c>
      <c r="B120" s="77" t="s">
        <v>3</v>
      </c>
      <c r="C120" s="78"/>
      <c r="D120" s="10"/>
      <c r="E120" s="11"/>
      <c r="F120" s="87">
        <f t="shared" si="7"/>
      </c>
      <c r="G120" s="88">
        <f t="shared" si="8"/>
      </c>
      <c r="H120" s="65"/>
      <c r="I120" s="65"/>
      <c r="J120" s="21"/>
      <c r="K120" s="79"/>
      <c r="L120" s="10"/>
      <c r="M120" s="11"/>
      <c r="N120" s="87">
        <f t="shared" si="9"/>
      </c>
      <c r="O120" s="65"/>
      <c r="P120" s="65"/>
      <c r="Q120" s="65"/>
      <c r="R120" s="21"/>
      <c r="S120" s="85"/>
      <c r="T120" s="114"/>
      <c r="U120" s="120"/>
      <c r="V120" s="115"/>
      <c r="W120" s="85"/>
      <c r="X120" s="118"/>
      <c r="Y120" s="21"/>
      <c r="Z120" s="89"/>
      <c r="AA120" s="84"/>
    </row>
    <row r="121" spans="1:27" s="92" customFormat="1" ht="16.5" customHeight="1">
      <c r="A121" s="76">
        <v>40662</v>
      </c>
      <c r="B121" s="77" t="s">
        <v>4</v>
      </c>
      <c r="C121" s="78"/>
      <c r="D121" s="10"/>
      <c r="E121" s="11"/>
      <c r="F121" s="87">
        <f t="shared" si="7"/>
      </c>
      <c r="G121" s="88">
        <f t="shared" si="8"/>
      </c>
      <c r="H121" s="65"/>
      <c r="I121" s="65"/>
      <c r="J121" s="21"/>
      <c r="K121" s="79"/>
      <c r="L121" s="10"/>
      <c r="M121" s="11"/>
      <c r="N121" s="87">
        <f t="shared" si="9"/>
      </c>
      <c r="O121" s="65"/>
      <c r="P121" s="65"/>
      <c r="Q121" s="65"/>
      <c r="R121" s="21"/>
      <c r="S121" s="85"/>
      <c r="T121" s="114"/>
      <c r="U121" s="120"/>
      <c r="V121" s="115"/>
      <c r="W121" s="85"/>
      <c r="X121" s="118"/>
      <c r="Y121" s="21"/>
      <c r="Z121" s="89"/>
      <c r="AA121" s="84"/>
    </row>
    <row r="122" spans="1:27" s="92" customFormat="1" ht="16.5" customHeight="1">
      <c r="A122" s="76">
        <v>40663</v>
      </c>
      <c r="B122" s="77" t="s">
        <v>5</v>
      </c>
      <c r="C122" s="78"/>
      <c r="D122" s="10"/>
      <c r="E122" s="11"/>
      <c r="F122" s="87">
        <f t="shared" si="7"/>
      </c>
      <c r="G122" s="88">
        <f t="shared" si="8"/>
      </c>
      <c r="H122" s="65"/>
      <c r="I122" s="65"/>
      <c r="J122" s="21"/>
      <c r="K122" s="79"/>
      <c r="L122" s="10"/>
      <c r="M122" s="11"/>
      <c r="N122" s="87">
        <f t="shared" si="9"/>
      </c>
      <c r="O122" s="65"/>
      <c r="P122" s="65"/>
      <c r="Q122" s="65"/>
      <c r="R122" s="21"/>
      <c r="S122" s="85"/>
      <c r="T122" s="114"/>
      <c r="U122" s="120"/>
      <c r="V122" s="115"/>
      <c r="W122" s="85"/>
      <c r="X122" s="118"/>
      <c r="Y122" s="21"/>
      <c r="Z122" s="89"/>
      <c r="AA122" s="83"/>
    </row>
    <row r="123" spans="1:27" s="92" customFormat="1" ht="16.5" customHeight="1">
      <c r="A123" s="76">
        <v>40664</v>
      </c>
      <c r="B123" s="77" t="s">
        <v>6</v>
      </c>
      <c r="C123" s="78"/>
      <c r="D123" s="10"/>
      <c r="E123" s="11"/>
      <c r="F123" s="87">
        <f t="shared" si="7"/>
      </c>
      <c r="G123" s="88">
        <f t="shared" si="8"/>
      </c>
      <c r="H123" s="65"/>
      <c r="I123" s="65"/>
      <c r="J123" s="21"/>
      <c r="K123" s="79"/>
      <c r="L123" s="10"/>
      <c r="M123" s="11"/>
      <c r="N123" s="87">
        <f t="shared" si="9"/>
      </c>
      <c r="O123" s="65"/>
      <c r="P123" s="65"/>
      <c r="Q123" s="65"/>
      <c r="R123" s="21"/>
      <c r="S123" s="85"/>
      <c r="T123" s="114"/>
      <c r="U123" s="120"/>
      <c r="V123" s="115"/>
      <c r="W123" s="85"/>
      <c r="X123" s="118"/>
      <c r="Y123" s="21"/>
      <c r="Z123" s="89"/>
      <c r="AA123" s="84"/>
    </row>
    <row r="124" spans="1:27" s="92" customFormat="1" ht="16.5" customHeight="1">
      <c r="A124" s="76">
        <v>40665</v>
      </c>
      <c r="B124" s="77" t="s">
        <v>7</v>
      </c>
      <c r="C124" s="78"/>
      <c r="D124" s="12"/>
      <c r="E124" s="13"/>
      <c r="F124" s="86">
        <f t="shared" si="7"/>
      </c>
      <c r="G124" s="91">
        <f t="shared" si="8"/>
      </c>
      <c r="H124" s="64"/>
      <c r="I124" s="64"/>
      <c r="J124" s="18"/>
      <c r="K124" s="124"/>
      <c r="L124" s="12"/>
      <c r="M124" s="13"/>
      <c r="N124" s="86">
        <f t="shared" si="9"/>
      </c>
      <c r="O124" s="64"/>
      <c r="P124" s="64"/>
      <c r="Q124" s="64"/>
      <c r="R124" s="18"/>
      <c r="S124" s="126"/>
      <c r="T124" s="112"/>
      <c r="U124" s="119"/>
      <c r="V124" s="113"/>
      <c r="W124" s="126"/>
      <c r="X124" s="117"/>
      <c r="Y124" s="18"/>
      <c r="Z124" s="89"/>
      <c r="AA124" s="84"/>
    </row>
    <row r="125" spans="1:27" s="92" customFormat="1" ht="16.5" customHeight="1">
      <c r="A125" s="76">
        <v>40666</v>
      </c>
      <c r="B125" s="77" t="s">
        <v>1</v>
      </c>
      <c r="C125" s="78"/>
      <c r="D125" s="12"/>
      <c r="E125" s="13"/>
      <c r="F125" s="86">
        <f t="shared" si="7"/>
      </c>
      <c r="G125" s="91">
        <f t="shared" si="8"/>
      </c>
      <c r="H125" s="64"/>
      <c r="I125" s="64"/>
      <c r="J125" s="18"/>
      <c r="K125" s="124"/>
      <c r="L125" s="12"/>
      <c r="M125" s="15"/>
      <c r="N125" s="80">
        <f t="shared" si="9"/>
      </c>
      <c r="O125" s="16"/>
      <c r="P125" s="16"/>
      <c r="Q125" s="16"/>
      <c r="R125" s="18"/>
      <c r="S125" s="126"/>
      <c r="T125" s="112"/>
      <c r="U125" s="119"/>
      <c r="V125" s="113"/>
      <c r="W125" s="126"/>
      <c r="X125" s="117"/>
      <c r="Y125" s="18"/>
      <c r="Z125" s="89"/>
      <c r="AA125" s="84"/>
    </row>
    <row r="126" spans="1:27" s="92" customFormat="1" ht="16.5" customHeight="1">
      <c r="A126" s="76">
        <v>40667</v>
      </c>
      <c r="B126" s="77" t="s">
        <v>2</v>
      </c>
      <c r="C126" s="78"/>
      <c r="D126" s="12"/>
      <c r="E126" s="13"/>
      <c r="F126" s="86">
        <f t="shared" si="7"/>
      </c>
      <c r="G126" s="91">
        <f t="shared" si="8"/>
      </c>
      <c r="H126" s="64"/>
      <c r="I126" s="64"/>
      <c r="J126" s="18"/>
      <c r="K126" s="124"/>
      <c r="L126" s="14"/>
      <c r="M126" s="15"/>
      <c r="N126" s="80">
        <f t="shared" si="9"/>
      </c>
      <c r="O126" s="16"/>
      <c r="P126" s="16"/>
      <c r="Q126" s="16"/>
      <c r="R126" s="18"/>
      <c r="S126" s="126"/>
      <c r="T126" s="112"/>
      <c r="U126" s="119"/>
      <c r="V126" s="113"/>
      <c r="W126" s="126"/>
      <c r="X126" s="117"/>
      <c r="Y126" s="18"/>
      <c r="Z126" s="89"/>
      <c r="AA126" s="83"/>
    </row>
    <row r="127" spans="1:27" s="92" customFormat="1" ht="16.5" customHeight="1">
      <c r="A127" s="76">
        <v>40668</v>
      </c>
      <c r="B127" s="77" t="s">
        <v>3</v>
      </c>
      <c r="C127" s="78"/>
      <c r="D127" s="12"/>
      <c r="E127" s="13"/>
      <c r="F127" s="86">
        <f t="shared" si="7"/>
      </c>
      <c r="G127" s="91">
        <f t="shared" si="8"/>
      </c>
      <c r="H127" s="64"/>
      <c r="I127" s="64"/>
      <c r="J127" s="18"/>
      <c r="K127" s="124"/>
      <c r="L127" s="14"/>
      <c r="M127" s="15"/>
      <c r="N127" s="80">
        <f t="shared" si="9"/>
      </c>
      <c r="O127" s="16"/>
      <c r="P127" s="16"/>
      <c r="Q127" s="16"/>
      <c r="R127" s="18"/>
      <c r="S127" s="126"/>
      <c r="T127" s="112"/>
      <c r="U127" s="119"/>
      <c r="V127" s="113"/>
      <c r="W127" s="126"/>
      <c r="X127" s="117"/>
      <c r="Y127" s="18"/>
      <c r="Z127" s="89"/>
      <c r="AA127" s="84"/>
    </row>
    <row r="128" spans="1:27" s="92" customFormat="1" ht="16.5" customHeight="1">
      <c r="A128" s="76">
        <v>40669</v>
      </c>
      <c r="B128" s="77" t="s">
        <v>4</v>
      </c>
      <c r="C128" s="78"/>
      <c r="D128" s="12"/>
      <c r="E128" s="13"/>
      <c r="F128" s="86">
        <f t="shared" si="7"/>
      </c>
      <c r="G128" s="91">
        <f t="shared" si="8"/>
      </c>
      <c r="H128" s="64"/>
      <c r="I128" s="64"/>
      <c r="J128" s="18"/>
      <c r="K128" s="124"/>
      <c r="L128" s="14"/>
      <c r="M128" s="15"/>
      <c r="N128" s="80">
        <f t="shared" si="9"/>
      </c>
      <c r="O128" s="16"/>
      <c r="P128" s="16"/>
      <c r="Q128" s="16"/>
      <c r="R128" s="18"/>
      <c r="S128" s="126"/>
      <c r="T128" s="112"/>
      <c r="U128" s="119"/>
      <c r="V128" s="113"/>
      <c r="W128" s="126"/>
      <c r="X128" s="117"/>
      <c r="Y128" s="18"/>
      <c r="Z128" s="89"/>
      <c r="AA128" s="84"/>
    </row>
    <row r="129" spans="1:27" s="92" customFormat="1" ht="16.5" customHeight="1">
      <c r="A129" s="76">
        <v>40670</v>
      </c>
      <c r="B129" s="77" t="s">
        <v>5</v>
      </c>
      <c r="C129" s="78"/>
      <c r="D129" s="12"/>
      <c r="E129" s="13"/>
      <c r="F129" s="86">
        <f t="shared" si="7"/>
      </c>
      <c r="G129" s="91">
        <f t="shared" si="8"/>
      </c>
      <c r="H129" s="64"/>
      <c r="I129" s="64"/>
      <c r="J129" s="18"/>
      <c r="K129" s="124"/>
      <c r="L129" s="14"/>
      <c r="M129" s="15"/>
      <c r="N129" s="80">
        <f t="shared" si="9"/>
      </c>
      <c r="O129" s="16"/>
      <c r="P129" s="16"/>
      <c r="Q129" s="16"/>
      <c r="R129" s="18"/>
      <c r="S129" s="126"/>
      <c r="T129" s="112"/>
      <c r="U129" s="119"/>
      <c r="V129" s="113"/>
      <c r="W129" s="126"/>
      <c r="X129" s="117"/>
      <c r="Y129" s="18"/>
      <c r="Z129" s="89"/>
      <c r="AA129" s="84"/>
    </row>
    <row r="130" spans="1:27" s="92" customFormat="1" ht="16.5" customHeight="1">
      <c r="A130" s="76">
        <v>40671</v>
      </c>
      <c r="B130" s="77" t="s">
        <v>6</v>
      </c>
      <c r="C130" s="78"/>
      <c r="D130" s="12"/>
      <c r="E130" s="13"/>
      <c r="F130" s="86">
        <f t="shared" si="7"/>
      </c>
      <c r="G130" s="91">
        <f t="shared" si="8"/>
      </c>
      <c r="H130" s="64"/>
      <c r="I130" s="64"/>
      <c r="J130" s="18"/>
      <c r="K130" s="124"/>
      <c r="L130" s="14"/>
      <c r="M130" s="15"/>
      <c r="N130" s="80">
        <f t="shared" si="9"/>
      </c>
      <c r="O130" s="16"/>
      <c r="P130" s="16"/>
      <c r="Q130" s="16"/>
      <c r="R130" s="18"/>
      <c r="S130" s="126"/>
      <c r="T130" s="112"/>
      <c r="U130" s="119"/>
      <c r="V130" s="113"/>
      <c r="W130" s="126"/>
      <c r="X130" s="117"/>
      <c r="Y130" s="18"/>
      <c r="Z130" s="89"/>
      <c r="AA130" s="83"/>
    </row>
    <row r="131" spans="1:27" s="92" customFormat="1" ht="16.5" customHeight="1">
      <c r="A131" s="76">
        <v>40672</v>
      </c>
      <c r="B131" s="77" t="s">
        <v>7</v>
      </c>
      <c r="C131" s="78"/>
      <c r="D131" s="10"/>
      <c r="E131" s="11"/>
      <c r="F131" s="87">
        <f t="shared" si="7"/>
      </c>
      <c r="G131" s="88">
        <f t="shared" si="8"/>
      </c>
      <c r="H131" s="65"/>
      <c r="I131" s="65"/>
      <c r="J131" s="21"/>
      <c r="K131" s="79"/>
      <c r="L131" s="129"/>
      <c r="M131" s="19"/>
      <c r="N131" s="90">
        <f t="shared" si="9"/>
      </c>
      <c r="O131" s="20"/>
      <c r="P131" s="20"/>
      <c r="Q131" s="20"/>
      <c r="R131" s="21"/>
      <c r="S131" s="85"/>
      <c r="T131" s="114"/>
      <c r="U131" s="120"/>
      <c r="V131" s="115"/>
      <c r="W131" s="85"/>
      <c r="X131" s="118"/>
      <c r="Y131" s="21"/>
      <c r="Z131" s="89"/>
      <c r="AA131" s="84"/>
    </row>
    <row r="132" spans="1:27" s="92" customFormat="1" ht="16.5" customHeight="1">
      <c r="A132" s="76">
        <v>40673</v>
      </c>
      <c r="B132" s="77" t="s">
        <v>1</v>
      </c>
      <c r="C132" s="78"/>
      <c r="D132" s="10"/>
      <c r="E132" s="11"/>
      <c r="F132" s="87">
        <f t="shared" si="7"/>
      </c>
      <c r="G132" s="88">
        <f t="shared" si="8"/>
      </c>
      <c r="H132" s="65"/>
      <c r="I132" s="65"/>
      <c r="J132" s="21"/>
      <c r="K132" s="79"/>
      <c r="L132" s="10"/>
      <c r="M132" s="11"/>
      <c r="N132" s="87">
        <f t="shared" si="9"/>
      </c>
      <c r="O132" s="65"/>
      <c r="P132" s="65"/>
      <c r="Q132" s="65"/>
      <c r="R132" s="21"/>
      <c r="S132" s="85"/>
      <c r="T132" s="114"/>
      <c r="U132" s="120"/>
      <c r="V132" s="115"/>
      <c r="W132" s="85"/>
      <c r="X132" s="118"/>
      <c r="Y132" s="21"/>
      <c r="Z132" s="89"/>
      <c r="AA132" s="84"/>
    </row>
    <row r="133" spans="1:27" s="92" customFormat="1" ht="16.5" customHeight="1">
      <c r="A133" s="76">
        <v>40674</v>
      </c>
      <c r="B133" s="77" t="s">
        <v>2</v>
      </c>
      <c r="C133" s="78"/>
      <c r="D133" s="10"/>
      <c r="E133" s="11"/>
      <c r="F133" s="87">
        <f t="shared" si="7"/>
      </c>
      <c r="G133" s="88">
        <f t="shared" si="8"/>
      </c>
      <c r="H133" s="65"/>
      <c r="I133" s="65"/>
      <c r="J133" s="21"/>
      <c r="K133" s="79"/>
      <c r="L133" s="10"/>
      <c r="M133" s="11"/>
      <c r="N133" s="87">
        <f t="shared" si="9"/>
      </c>
      <c r="O133" s="65"/>
      <c r="P133" s="65"/>
      <c r="Q133" s="65"/>
      <c r="R133" s="21"/>
      <c r="S133" s="85"/>
      <c r="T133" s="114"/>
      <c r="U133" s="120"/>
      <c r="V133" s="115"/>
      <c r="W133" s="85"/>
      <c r="X133" s="118"/>
      <c r="Y133" s="21"/>
      <c r="Z133" s="89"/>
      <c r="AA133" s="84"/>
    </row>
    <row r="134" spans="1:27" s="92" customFormat="1" ht="16.5" customHeight="1">
      <c r="A134" s="76">
        <v>40675</v>
      </c>
      <c r="B134" s="77" t="s">
        <v>3</v>
      </c>
      <c r="C134" s="78"/>
      <c r="D134" s="10"/>
      <c r="E134" s="11"/>
      <c r="F134" s="87">
        <f t="shared" si="7"/>
      </c>
      <c r="G134" s="88">
        <f t="shared" si="8"/>
      </c>
      <c r="H134" s="65"/>
      <c r="I134" s="65"/>
      <c r="J134" s="21"/>
      <c r="K134" s="79"/>
      <c r="L134" s="10"/>
      <c r="M134" s="11"/>
      <c r="N134" s="87">
        <f t="shared" si="9"/>
      </c>
      <c r="O134" s="65"/>
      <c r="P134" s="65"/>
      <c r="Q134" s="65"/>
      <c r="R134" s="21"/>
      <c r="S134" s="85"/>
      <c r="T134" s="114"/>
      <c r="U134" s="120"/>
      <c r="V134" s="115"/>
      <c r="W134" s="85"/>
      <c r="X134" s="118"/>
      <c r="Y134" s="21"/>
      <c r="Z134" s="89"/>
      <c r="AA134" s="83"/>
    </row>
    <row r="135" spans="1:27" s="92" customFormat="1" ht="16.5" customHeight="1">
      <c r="A135" s="76">
        <v>40676</v>
      </c>
      <c r="B135" s="77" t="s">
        <v>4</v>
      </c>
      <c r="C135" s="78"/>
      <c r="D135" s="10"/>
      <c r="E135" s="11"/>
      <c r="F135" s="87">
        <f t="shared" si="7"/>
      </c>
      <c r="G135" s="88">
        <f t="shared" si="8"/>
      </c>
      <c r="H135" s="65"/>
      <c r="I135" s="65"/>
      <c r="J135" s="21"/>
      <c r="K135" s="79"/>
      <c r="L135" s="10"/>
      <c r="M135" s="11"/>
      <c r="N135" s="87">
        <f t="shared" si="9"/>
      </c>
      <c r="O135" s="65"/>
      <c r="P135" s="65"/>
      <c r="Q135" s="65"/>
      <c r="R135" s="21"/>
      <c r="S135" s="85"/>
      <c r="T135" s="114"/>
      <c r="U135" s="120"/>
      <c r="V135" s="115"/>
      <c r="W135" s="85"/>
      <c r="X135" s="118"/>
      <c r="Y135" s="21"/>
      <c r="Z135" s="89"/>
      <c r="AA135" s="84"/>
    </row>
    <row r="136" spans="1:27" s="92" customFormat="1" ht="16.5" customHeight="1">
      <c r="A136" s="76">
        <v>40677</v>
      </c>
      <c r="B136" s="77" t="s">
        <v>5</v>
      </c>
      <c r="C136" s="78"/>
      <c r="D136" s="10"/>
      <c r="E136" s="11"/>
      <c r="F136" s="87">
        <f t="shared" si="7"/>
      </c>
      <c r="G136" s="88">
        <f t="shared" si="8"/>
      </c>
      <c r="H136" s="65"/>
      <c r="I136" s="65"/>
      <c r="J136" s="21"/>
      <c r="K136" s="79"/>
      <c r="L136" s="10"/>
      <c r="M136" s="11"/>
      <c r="N136" s="87">
        <f t="shared" si="9"/>
      </c>
      <c r="O136" s="65"/>
      <c r="P136" s="65"/>
      <c r="Q136" s="65"/>
      <c r="R136" s="21"/>
      <c r="S136" s="85"/>
      <c r="T136" s="114"/>
      <c r="U136" s="120"/>
      <c r="V136" s="115"/>
      <c r="W136" s="85"/>
      <c r="X136" s="118"/>
      <c r="Y136" s="21"/>
      <c r="Z136" s="89"/>
      <c r="AA136" s="84"/>
    </row>
    <row r="137" spans="1:27" s="92" customFormat="1" ht="16.5" customHeight="1">
      <c r="A137" s="76">
        <v>40678</v>
      </c>
      <c r="B137" s="77" t="s">
        <v>6</v>
      </c>
      <c r="C137" s="78"/>
      <c r="D137" s="10"/>
      <c r="E137" s="11"/>
      <c r="F137" s="87">
        <f t="shared" si="7"/>
      </c>
      <c r="G137" s="88">
        <f t="shared" si="8"/>
      </c>
      <c r="H137" s="65"/>
      <c r="I137" s="65"/>
      <c r="J137" s="21"/>
      <c r="K137" s="79"/>
      <c r="L137" s="10"/>
      <c r="M137" s="11"/>
      <c r="N137" s="87">
        <f t="shared" si="9"/>
      </c>
      <c r="O137" s="65"/>
      <c r="P137" s="65"/>
      <c r="Q137" s="65"/>
      <c r="R137" s="21"/>
      <c r="S137" s="85"/>
      <c r="T137" s="114"/>
      <c r="U137" s="120"/>
      <c r="V137" s="115"/>
      <c r="W137" s="85"/>
      <c r="X137" s="118"/>
      <c r="Y137" s="21"/>
      <c r="Z137" s="89"/>
      <c r="AA137" s="84"/>
    </row>
    <row r="138" spans="1:27" s="92" customFormat="1" ht="16.5" customHeight="1">
      <c r="A138" s="76">
        <v>40679</v>
      </c>
      <c r="B138" s="77" t="s">
        <v>7</v>
      </c>
      <c r="C138" s="78"/>
      <c r="D138" s="12"/>
      <c r="E138" s="13"/>
      <c r="F138" s="86">
        <f t="shared" si="7"/>
      </c>
      <c r="G138" s="91">
        <f t="shared" si="8"/>
      </c>
      <c r="H138" s="64"/>
      <c r="I138" s="64"/>
      <c r="J138" s="18"/>
      <c r="K138" s="124"/>
      <c r="L138" s="12"/>
      <c r="M138" s="13"/>
      <c r="N138" s="86">
        <f t="shared" si="9"/>
      </c>
      <c r="O138" s="64"/>
      <c r="P138" s="64"/>
      <c r="Q138" s="64"/>
      <c r="R138" s="18"/>
      <c r="S138" s="126"/>
      <c r="T138" s="112"/>
      <c r="U138" s="119"/>
      <c r="V138" s="113"/>
      <c r="W138" s="126"/>
      <c r="X138" s="117"/>
      <c r="Y138" s="18"/>
      <c r="Z138" s="89"/>
      <c r="AA138" s="83"/>
    </row>
    <row r="139" spans="1:27" s="92" customFormat="1" ht="16.5" customHeight="1">
      <c r="A139" s="76">
        <v>40680</v>
      </c>
      <c r="B139" s="77" t="s">
        <v>1</v>
      </c>
      <c r="C139" s="78"/>
      <c r="D139" s="12"/>
      <c r="E139" s="13"/>
      <c r="F139" s="86">
        <f t="shared" si="7"/>
      </c>
      <c r="G139" s="91">
        <f t="shared" si="8"/>
      </c>
      <c r="H139" s="64"/>
      <c r="I139" s="64"/>
      <c r="J139" s="18"/>
      <c r="K139" s="124"/>
      <c r="L139" s="12"/>
      <c r="M139" s="15"/>
      <c r="N139" s="80">
        <f t="shared" si="9"/>
      </c>
      <c r="O139" s="16"/>
      <c r="P139" s="16"/>
      <c r="Q139" s="16"/>
      <c r="R139" s="18"/>
      <c r="S139" s="126"/>
      <c r="T139" s="112"/>
      <c r="U139" s="119"/>
      <c r="V139" s="113"/>
      <c r="W139" s="126"/>
      <c r="X139" s="117"/>
      <c r="Y139" s="18"/>
      <c r="Z139" s="89"/>
      <c r="AA139" s="84"/>
    </row>
    <row r="140" spans="1:27" s="92" customFormat="1" ht="16.5" customHeight="1">
      <c r="A140" s="76">
        <v>40681</v>
      </c>
      <c r="B140" s="77" t="s">
        <v>2</v>
      </c>
      <c r="C140" s="78"/>
      <c r="D140" s="12"/>
      <c r="E140" s="13"/>
      <c r="F140" s="86">
        <f t="shared" si="7"/>
      </c>
      <c r="G140" s="91">
        <f t="shared" si="8"/>
      </c>
      <c r="H140" s="64"/>
      <c r="I140" s="64"/>
      <c r="J140" s="18"/>
      <c r="K140" s="124"/>
      <c r="L140" s="14"/>
      <c r="M140" s="15"/>
      <c r="N140" s="80">
        <f t="shared" si="9"/>
      </c>
      <c r="O140" s="16"/>
      <c r="P140" s="16"/>
      <c r="Q140" s="16"/>
      <c r="R140" s="18"/>
      <c r="S140" s="126"/>
      <c r="T140" s="112"/>
      <c r="U140" s="119"/>
      <c r="V140" s="113"/>
      <c r="W140" s="126"/>
      <c r="X140" s="117"/>
      <c r="Y140" s="18"/>
      <c r="Z140" s="89"/>
      <c r="AA140" s="84"/>
    </row>
    <row r="141" spans="1:27" s="92" customFormat="1" ht="16.5" customHeight="1">
      <c r="A141" s="76">
        <v>40682</v>
      </c>
      <c r="B141" s="77" t="s">
        <v>3</v>
      </c>
      <c r="C141" s="78"/>
      <c r="D141" s="12"/>
      <c r="E141" s="13"/>
      <c r="F141" s="86">
        <f t="shared" si="7"/>
      </c>
      <c r="G141" s="91">
        <f t="shared" si="8"/>
      </c>
      <c r="H141" s="64"/>
      <c r="I141" s="64"/>
      <c r="J141" s="18"/>
      <c r="K141" s="124"/>
      <c r="L141" s="14"/>
      <c r="M141" s="15"/>
      <c r="N141" s="80">
        <f t="shared" si="9"/>
      </c>
      <c r="O141" s="16"/>
      <c r="P141" s="16"/>
      <c r="Q141" s="16"/>
      <c r="R141" s="18"/>
      <c r="S141" s="126"/>
      <c r="T141" s="112"/>
      <c r="U141" s="119"/>
      <c r="V141" s="113"/>
      <c r="W141" s="126"/>
      <c r="X141" s="117"/>
      <c r="Y141" s="18"/>
      <c r="Z141" s="89"/>
      <c r="AA141" s="84"/>
    </row>
    <row r="142" spans="1:27" s="92" customFormat="1" ht="16.5" customHeight="1">
      <c r="A142" s="76">
        <v>40683</v>
      </c>
      <c r="B142" s="77" t="s">
        <v>4</v>
      </c>
      <c r="C142" s="78"/>
      <c r="D142" s="12"/>
      <c r="E142" s="13"/>
      <c r="F142" s="86">
        <f t="shared" si="7"/>
      </c>
      <c r="G142" s="91">
        <f t="shared" si="8"/>
      </c>
      <c r="H142" s="64"/>
      <c r="I142" s="64"/>
      <c r="J142" s="18"/>
      <c r="K142" s="124"/>
      <c r="L142" s="14"/>
      <c r="M142" s="15"/>
      <c r="N142" s="80">
        <f t="shared" si="9"/>
      </c>
      <c r="O142" s="16"/>
      <c r="P142" s="16"/>
      <c r="Q142" s="16"/>
      <c r="R142" s="18"/>
      <c r="S142" s="126"/>
      <c r="T142" s="112"/>
      <c r="U142" s="119"/>
      <c r="V142" s="113"/>
      <c r="W142" s="126"/>
      <c r="X142" s="117"/>
      <c r="Y142" s="18"/>
      <c r="Z142" s="89"/>
      <c r="AA142" s="83"/>
    </row>
    <row r="143" spans="1:27" s="92" customFormat="1" ht="16.5" customHeight="1">
      <c r="A143" s="76">
        <v>40684</v>
      </c>
      <c r="B143" s="77" t="s">
        <v>5</v>
      </c>
      <c r="C143" s="78"/>
      <c r="D143" s="12"/>
      <c r="E143" s="13"/>
      <c r="F143" s="86">
        <f t="shared" si="7"/>
      </c>
      <c r="G143" s="91">
        <f t="shared" si="8"/>
      </c>
      <c r="H143" s="64"/>
      <c r="I143" s="64"/>
      <c r="J143" s="18"/>
      <c r="K143" s="124"/>
      <c r="L143" s="14"/>
      <c r="M143" s="15"/>
      <c r="N143" s="80">
        <f t="shared" si="9"/>
      </c>
      <c r="O143" s="16"/>
      <c r="P143" s="16"/>
      <c r="Q143" s="16"/>
      <c r="R143" s="18"/>
      <c r="S143" s="126"/>
      <c r="T143" s="112"/>
      <c r="U143" s="119"/>
      <c r="V143" s="113"/>
      <c r="W143" s="126"/>
      <c r="X143" s="117"/>
      <c r="Y143" s="18"/>
      <c r="Z143" s="89"/>
      <c r="AA143" s="84"/>
    </row>
    <row r="144" spans="1:27" s="92" customFormat="1" ht="16.5" customHeight="1">
      <c r="A144" s="76">
        <v>40685</v>
      </c>
      <c r="B144" s="77" t="s">
        <v>6</v>
      </c>
      <c r="C144" s="78"/>
      <c r="D144" s="12"/>
      <c r="E144" s="13"/>
      <c r="F144" s="86">
        <f t="shared" si="7"/>
      </c>
      <c r="G144" s="91">
        <f t="shared" si="8"/>
      </c>
      <c r="H144" s="64"/>
      <c r="I144" s="64"/>
      <c r="J144" s="18"/>
      <c r="K144" s="124"/>
      <c r="L144" s="14"/>
      <c r="M144" s="15"/>
      <c r="N144" s="80">
        <f t="shared" si="9"/>
      </c>
      <c r="O144" s="16"/>
      <c r="P144" s="16"/>
      <c r="Q144" s="16"/>
      <c r="R144" s="18"/>
      <c r="S144" s="126"/>
      <c r="T144" s="112"/>
      <c r="U144" s="119"/>
      <c r="V144" s="113"/>
      <c r="W144" s="126"/>
      <c r="X144" s="117"/>
      <c r="Y144" s="18"/>
      <c r="Z144" s="89"/>
      <c r="AA144" s="84"/>
    </row>
    <row r="145" spans="1:27" s="94" customFormat="1" ht="16.5" customHeight="1">
      <c r="A145" s="76">
        <v>40686</v>
      </c>
      <c r="B145" s="77" t="s">
        <v>7</v>
      </c>
      <c r="C145" s="78"/>
      <c r="D145" s="10"/>
      <c r="E145" s="11"/>
      <c r="F145" s="87">
        <f t="shared" si="7"/>
      </c>
      <c r="G145" s="88">
        <f t="shared" si="8"/>
      </c>
      <c r="H145" s="65"/>
      <c r="I145" s="65"/>
      <c r="J145" s="21"/>
      <c r="K145" s="79"/>
      <c r="L145" s="129"/>
      <c r="M145" s="19"/>
      <c r="N145" s="90">
        <f t="shared" si="9"/>
      </c>
      <c r="O145" s="20"/>
      <c r="P145" s="20"/>
      <c r="Q145" s="20"/>
      <c r="R145" s="21"/>
      <c r="S145" s="85"/>
      <c r="T145" s="114"/>
      <c r="U145" s="120"/>
      <c r="V145" s="115"/>
      <c r="W145" s="85"/>
      <c r="X145" s="118"/>
      <c r="Y145" s="21"/>
      <c r="Z145" s="89"/>
      <c r="AA145" s="93"/>
    </row>
    <row r="146" spans="1:27" s="92" customFormat="1" ht="16.5" customHeight="1">
      <c r="A146" s="76">
        <v>40687</v>
      </c>
      <c r="B146" s="77" t="s">
        <v>1</v>
      </c>
      <c r="C146" s="78"/>
      <c r="D146" s="10"/>
      <c r="E146" s="11"/>
      <c r="F146" s="87">
        <f t="shared" si="7"/>
      </c>
      <c r="G146" s="88">
        <f t="shared" si="8"/>
      </c>
      <c r="H146" s="65"/>
      <c r="I146" s="65"/>
      <c r="J146" s="21"/>
      <c r="K146" s="79"/>
      <c r="L146" s="10"/>
      <c r="M146" s="11"/>
      <c r="N146" s="87">
        <f t="shared" si="9"/>
      </c>
      <c r="O146" s="65"/>
      <c r="P146" s="65"/>
      <c r="Q146" s="65"/>
      <c r="R146" s="21"/>
      <c r="S146" s="85"/>
      <c r="T146" s="114"/>
      <c r="U146" s="120"/>
      <c r="V146" s="115"/>
      <c r="W146" s="85"/>
      <c r="X146" s="118"/>
      <c r="Y146" s="21"/>
      <c r="Z146" s="89"/>
      <c r="AA146" s="83"/>
    </row>
    <row r="147" spans="1:27" s="92" customFormat="1" ht="16.5" customHeight="1">
      <c r="A147" s="76">
        <v>40688</v>
      </c>
      <c r="B147" s="77" t="s">
        <v>2</v>
      </c>
      <c r="C147" s="78"/>
      <c r="D147" s="10"/>
      <c r="E147" s="11"/>
      <c r="F147" s="87">
        <f t="shared" si="7"/>
      </c>
      <c r="G147" s="88">
        <f t="shared" si="8"/>
      </c>
      <c r="H147" s="65"/>
      <c r="I147" s="65"/>
      <c r="J147" s="21"/>
      <c r="K147" s="79"/>
      <c r="L147" s="10"/>
      <c r="M147" s="11"/>
      <c r="N147" s="87">
        <f t="shared" si="9"/>
      </c>
      <c r="O147" s="65"/>
      <c r="P147" s="65"/>
      <c r="Q147" s="65"/>
      <c r="R147" s="21"/>
      <c r="S147" s="85"/>
      <c r="T147" s="114"/>
      <c r="U147" s="120"/>
      <c r="V147" s="115"/>
      <c r="W147" s="85"/>
      <c r="X147" s="118"/>
      <c r="Y147" s="21"/>
      <c r="Z147" s="89"/>
      <c r="AA147" s="84"/>
    </row>
    <row r="148" spans="1:27" s="92" customFormat="1" ht="16.5" customHeight="1">
      <c r="A148" s="76">
        <v>40689</v>
      </c>
      <c r="B148" s="77" t="s">
        <v>3</v>
      </c>
      <c r="C148" s="78"/>
      <c r="D148" s="10"/>
      <c r="E148" s="11"/>
      <c r="F148" s="87">
        <f t="shared" si="7"/>
      </c>
      <c r="G148" s="88">
        <f t="shared" si="8"/>
      </c>
      <c r="H148" s="65"/>
      <c r="I148" s="65"/>
      <c r="J148" s="21"/>
      <c r="K148" s="79"/>
      <c r="L148" s="10"/>
      <c r="M148" s="11"/>
      <c r="N148" s="87">
        <f t="shared" si="9"/>
      </c>
      <c r="O148" s="65"/>
      <c r="P148" s="65"/>
      <c r="Q148" s="65"/>
      <c r="R148" s="21"/>
      <c r="S148" s="85"/>
      <c r="T148" s="114"/>
      <c r="U148" s="120"/>
      <c r="V148" s="115"/>
      <c r="W148" s="85"/>
      <c r="X148" s="118"/>
      <c r="Y148" s="21"/>
      <c r="Z148" s="89"/>
      <c r="AA148" s="84"/>
    </row>
    <row r="149" spans="1:27" s="92" customFormat="1" ht="16.5" customHeight="1">
      <c r="A149" s="76">
        <v>40690</v>
      </c>
      <c r="B149" s="77" t="s">
        <v>4</v>
      </c>
      <c r="C149" s="78"/>
      <c r="D149" s="10"/>
      <c r="E149" s="11"/>
      <c r="F149" s="87">
        <f aca="true" t="shared" si="10" ref="F149:F212">IF(E149&lt;&gt;"",(D149/E149)/24,"")</f>
      </c>
      <c r="G149" s="88">
        <f aca="true" t="shared" si="11" ref="G149:G212">IF(E149&lt;&gt;"",E149/D149,"")</f>
      </c>
      <c r="H149" s="65"/>
      <c r="I149" s="65"/>
      <c r="J149" s="21"/>
      <c r="K149" s="79"/>
      <c r="L149" s="10"/>
      <c r="M149" s="11"/>
      <c r="N149" s="87">
        <f aca="true" t="shared" si="12" ref="N149:N212">IF(M149&lt;&gt;"",(L149/M149)/24,"")</f>
      </c>
      <c r="O149" s="65"/>
      <c r="P149" s="65"/>
      <c r="Q149" s="65"/>
      <c r="R149" s="21"/>
      <c r="S149" s="85"/>
      <c r="T149" s="114"/>
      <c r="U149" s="120"/>
      <c r="V149" s="115"/>
      <c r="W149" s="85"/>
      <c r="X149" s="118"/>
      <c r="Y149" s="21"/>
      <c r="Z149" s="89"/>
      <c r="AA149" s="84"/>
    </row>
    <row r="150" spans="1:27" s="92" customFormat="1" ht="16.5" customHeight="1">
      <c r="A150" s="76">
        <v>40691</v>
      </c>
      <c r="B150" s="77" t="s">
        <v>5</v>
      </c>
      <c r="C150" s="78"/>
      <c r="D150" s="10"/>
      <c r="E150" s="11"/>
      <c r="F150" s="87">
        <f t="shared" si="10"/>
      </c>
      <c r="G150" s="88">
        <f t="shared" si="11"/>
      </c>
      <c r="H150" s="65"/>
      <c r="I150" s="65"/>
      <c r="J150" s="21"/>
      <c r="K150" s="79"/>
      <c r="L150" s="10"/>
      <c r="M150" s="11"/>
      <c r="N150" s="87">
        <f t="shared" si="12"/>
      </c>
      <c r="O150" s="65"/>
      <c r="P150" s="65"/>
      <c r="Q150" s="65"/>
      <c r="R150" s="21"/>
      <c r="S150" s="85"/>
      <c r="T150" s="114"/>
      <c r="U150" s="120"/>
      <c r="V150" s="115"/>
      <c r="W150" s="85"/>
      <c r="X150" s="118"/>
      <c r="Y150" s="21"/>
      <c r="Z150" s="89"/>
      <c r="AA150" s="83"/>
    </row>
    <row r="151" spans="1:27" s="92" customFormat="1" ht="16.5" customHeight="1">
      <c r="A151" s="76">
        <v>40692</v>
      </c>
      <c r="B151" s="77" t="s">
        <v>6</v>
      </c>
      <c r="C151" s="78"/>
      <c r="D151" s="10"/>
      <c r="E151" s="11"/>
      <c r="F151" s="87">
        <f t="shared" si="10"/>
      </c>
      <c r="G151" s="88">
        <f t="shared" si="11"/>
      </c>
      <c r="H151" s="65"/>
      <c r="I151" s="65"/>
      <c r="J151" s="21"/>
      <c r="K151" s="79"/>
      <c r="L151" s="10"/>
      <c r="M151" s="11"/>
      <c r="N151" s="87">
        <f t="shared" si="12"/>
      </c>
      <c r="O151" s="65"/>
      <c r="P151" s="65"/>
      <c r="Q151" s="65"/>
      <c r="R151" s="21"/>
      <c r="S151" s="85"/>
      <c r="T151" s="114"/>
      <c r="U151" s="120"/>
      <c r="V151" s="115"/>
      <c r="W151" s="85"/>
      <c r="X151" s="118"/>
      <c r="Y151" s="21"/>
      <c r="Z151" s="89"/>
      <c r="AA151" s="84"/>
    </row>
    <row r="152" spans="1:27" s="92" customFormat="1" ht="16.5" customHeight="1">
      <c r="A152" s="76">
        <v>40693</v>
      </c>
      <c r="B152" s="77" t="s">
        <v>7</v>
      </c>
      <c r="C152" s="78"/>
      <c r="D152" s="12"/>
      <c r="E152" s="13"/>
      <c r="F152" s="86">
        <f t="shared" si="10"/>
      </c>
      <c r="G152" s="91">
        <f t="shared" si="11"/>
      </c>
      <c r="H152" s="64"/>
      <c r="I152" s="64"/>
      <c r="J152" s="18"/>
      <c r="K152" s="124"/>
      <c r="L152" s="12"/>
      <c r="M152" s="13"/>
      <c r="N152" s="86">
        <f t="shared" si="12"/>
      </c>
      <c r="O152" s="64"/>
      <c r="P152" s="64"/>
      <c r="Q152" s="64"/>
      <c r="R152" s="18"/>
      <c r="S152" s="126"/>
      <c r="T152" s="112"/>
      <c r="U152" s="119"/>
      <c r="V152" s="113"/>
      <c r="W152" s="126"/>
      <c r="X152" s="117"/>
      <c r="Y152" s="18"/>
      <c r="Z152" s="89"/>
      <c r="AA152" s="84"/>
    </row>
    <row r="153" spans="1:27" s="92" customFormat="1" ht="16.5" customHeight="1">
      <c r="A153" s="76">
        <v>40694</v>
      </c>
      <c r="B153" s="77" t="s">
        <v>1</v>
      </c>
      <c r="C153" s="78"/>
      <c r="D153" s="12"/>
      <c r="E153" s="13"/>
      <c r="F153" s="86">
        <f t="shared" si="10"/>
      </c>
      <c r="G153" s="91">
        <f t="shared" si="11"/>
      </c>
      <c r="H153" s="64"/>
      <c r="I153" s="64"/>
      <c r="J153" s="18"/>
      <c r="K153" s="124"/>
      <c r="L153" s="12"/>
      <c r="M153" s="15"/>
      <c r="N153" s="80">
        <f t="shared" si="12"/>
      </c>
      <c r="O153" s="16"/>
      <c r="P153" s="16"/>
      <c r="Q153" s="16"/>
      <c r="R153" s="18"/>
      <c r="S153" s="126"/>
      <c r="T153" s="112"/>
      <c r="U153" s="119"/>
      <c r="V153" s="113"/>
      <c r="W153" s="126"/>
      <c r="X153" s="117"/>
      <c r="Y153" s="18"/>
      <c r="Z153" s="89"/>
      <c r="AA153" s="84"/>
    </row>
    <row r="154" spans="1:27" s="92" customFormat="1" ht="16.5" customHeight="1">
      <c r="A154" s="76">
        <v>40695</v>
      </c>
      <c r="B154" s="77" t="s">
        <v>2</v>
      </c>
      <c r="C154" s="78"/>
      <c r="D154" s="12"/>
      <c r="E154" s="13"/>
      <c r="F154" s="86">
        <f t="shared" si="10"/>
      </c>
      <c r="G154" s="91">
        <f t="shared" si="11"/>
      </c>
      <c r="H154" s="64"/>
      <c r="I154" s="64"/>
      <c r="J154" s="18"/>
      <c r="K154" s="124"/>
      <c r="L154" s="14"/>
      <c r="M154" s="15"/>
      <c r="N154" s="80">
        <f t="shared" si="12"/>
      </c>
      <c r="O154" s="16"/>
      <c r="P154" s="16"/>
      <c r="Q154" s="16"/>
      <c r="R154" s="18"/>
      <c r="S154" s="126"/>
      <c r="T154" s="112"/>
      <c r="U154" s="119"/>
      <c r="V154" s="113"/>
      <c r="W154" s="126"/>
      <c r="X154" s="117"/>
      <c r="Y154" s="18"/>
      <c r="Z154" s="89"/>
      <c r="AA154" s="83"/>
    </row>
    <row r="155" spans="1:27" s="92" customFormat="1" ht="16.5" customHeight="1">
      <c r="A155" s="76">
        <v>40696</v>
      </c>
      <c r="B155" s="77" t="s">
        <v>3</v>
      </c>
      <c r="C155" s="78"/>
      <c r="D155" s="12"/>
      <c r="E155" s="13"/>
      <c r="F155" s="86">
        <f t="shared" si="10"/>
      </c>
      <c r="G155" s="91">
        <f t="shared" si="11"/>
      </c>
      <c r="H155" s="64"/>
      <c r="I155" s="64"/>
      <c r="J155" s="18"/>
      <c r="K155" s="124"/>
      <c r="L155" s="14"/>
      <c r="M155" s="15"/>
      <c r="N155" s="80">
        <f t="shared" si="12"/>
      </c>
      <c r="O155" s="16"/>
      <c r="P155" s="16"/>
      <c r="Q155" s="16"/>
      <c r="R155" s="18"/>
      <c r="S155" s="126"/>
      <c r="T155" s="112"/>
      <c r="U155" s="119"/>
      <c r="V155" s="113"/>
      <c r="W155" s="126"/>
      <c r="X155" s="117"/>
      <c r="Y155" s="18"/>
      <c r="Z155" s="89"/>
      <c r="AA155" s="84"/>
    </row>
    <row r="156" spans="1:27" s="92" customFormat="1" ht="16.5" customHeight="1">
      <c r="A156" s="76">
        <v>40697</v>
      </c>
      <c r="B156" s="77" t="s">
        <v>4</v>
      </c>
      <c r="C156" s="78"/>
      <c r="D156" s="12"/>
      <c r="E156" s="13"/>
      <c r="F156" s="86">
        <f t="shared" si="10"/>
      </c>
      <c r="G156" s="91">
        <f t="shared" si="11"/>
      </c>
      <c r="H156" s="64"/>
      <c r="I156" s="64"/>
      <c r="J156" s="18"/>
      <c r="K156" s="124"/>
      <c r="L156" s="14"/>
      <c r="M156" s="15"/>
      <c r="N156" s="80">
        <f t="shared" si="12"/>
      </c>
      <c r="O156" s="16"/>
      <c r="P156" s="16"/>
      <c r="Q156" s="16"/>
      <c r="R156" s="18"/>
      <c r="S156" s="126"/>
      <c r="T156" s="112"/>
      <c r="U156" s="119"/>
      <c r="V156" s="113"/>
      <c r="W156" s="126"/>
      <c r="X156" s="117"/>
      <c r="Y156" s="18"/>
      <c r="Z156" s="89"/>
      <c r="AA156" s="84"/>
    </row>
    <row r="157" spans="1:27" s="92" customFormat="1" ht="16.5" customHeight="1">
      <c r="A157" s="76">
        <v>40698</v>
      </c>
      <c r="B157" s="77" t="s">
        <v>5</v>
      </c>
      <c r="C157" s="78"/>
      <c r="D157" s="12"/>
      <c r="E157" s="13"/>
      <c r="F157" s="86">
        <f t="shared" si="10"/>
      </c>
      <c r="G157" s="91">
        <f t="shared" si="11"/>
      </c>
      <c r="H157" s="64"/>
      <c r="I157" s="64"/>
      <c r="J157" s="18"/>
      <c r="K157" s="124"/>
      <c r="L157" s="14"/>
      <c r="M157" s="15"/>
      <c r="N157" s="80">
        <f t="shared" si="12"/>
      </c>
      <c r="O157" s="16"/>
      <c r="P157" s="16"/>
      <c r="Q157" s="16"/>
      <c r="R157" s="18"/>
      <c r="S157" s="126"/>
      <c r="T157" s="112"/>
      <c r="U157" s="119"/>
      <c r="V157" s="113"/>
      <c r="W157" s="126"/>
      <c r="X157" s="117"/>
      <c r="Y157" s="18"/>
      <c r="Z157" s="89"/>
      <c r="AA157" s="84"/>
    </row>
    <row r="158" spans="1:27" s="92" customFormat="1" ht="16.5" customHeight="1">
      <c r="A158" s="76">
        <v>40699</v>
      </c>
      <c r="B158" s="77" t="s">
        <v>6</v>
      </c>
      <c r="C158" s="78"/>
      <c r="D158" s="12"/>
      <c r="E158" s="13"/>
      <c r="F158" s="86">
        <f t="shared" si="10"/>
      </c>
      <c r="G158" s="91">
        <f t="shared" si="11"/>
      </c>
      <c r="H158" s="64"/>
      <c r="I158" s="64"/>
      <c r="J158" s="18"/>
      <c r="K158" s="124"/>
      <c r="L158" s="14"/>
      <c r="M158" s="15"/>
      <c r="N158" s="80">
        <f t="shared" si="12"/>
      </c>
      <c r="O158" s="16"/>
      <c r="P158" s="16"/>
      <c r="Q158" s="16"/>
      <c r="R158" s="18"/>
      <c r="S158" s="126"/>
      <c r="T158" s="112"/>
      <c r="U158" s="119"/>
      <c r="V158" s="113"/>
      <c r="W158" s="126"/>
      <c r="X158" s="117"/>
      <c r="Y158" s="18"/>
      <c r="Z158" s="89"/>
      <c r="AA158" s="83"/>
    </row>
    <row r="159" spans="1:27" s="92" customFormat="1" ht="16.5" customHeight="1">
      <c r="A159" s="76">
        <v>40700</v>
      </c>
      <c r="B159" s="77" t="s">
        <v>7</v>
      </c>
      <c r="C159" s="78"/>
      <c r="D159" s="10"/>
      <c r="E159" s="11"/>
      <c r="F159" s="87">
        <f t="shared" si="10"/>
      </c>
      <c r="G159" s="88">
        <f t="shared" si="11"/>
      </c>
      <c r="H159" s="65"/>
      <c r="I159" s="65"/>
      <c r="J159" s="21"/>
      <c r="K159" s="79"/>
      <c r="L159" s="129"/>
      <c r="M159" s="19"/>
      <c r="N159" s="90">
        <f t="shared" si="12"/>
      </c>
      <c r="O159" s="20"/>
      <c r="P159" s="20"/>
      <c r="Q159" s="20"/>
      <c r="R159" s="21"/>
      <c r="S159" s="85"/>
      <c r="T159" s="114"/>
      <c r="U159" s="120"/>
      <c r="V159" s="115"/>
      <c r="W159" s="85"/>
      <c r="X159" s="118"/>
      <c r="Y159" s="21"/>
      <c r="Z159" s="89"/>
      <c r="AA159" s="84"/>
    </row>
    <row r="160" spans="1:27" s="92" customFormat="1" ht="16.5" customHeight="1">
      <c r="A160" s="76">
        <v>40701</v>
      </c>
      <c r="B160" s="77" t="s">
        <v>1</v>
      </c>
      <c r="C160" s="78"/>
      <c r="D160" s="10"/>
      <c r="E160" s="11"/>
      <c r="F160" s="87">
        <f t="shared" si="10"/>
      </c>
      <c r="G160" s="88">
        <f t="shared" si="11"/>
      </c>
      <c r="H160" s="65"/>
      <c r="I160" s="65"/>
      <c r="J160" s="21"/>
      <c r="K160" s="79"/>
      <c r="L160" s="10"/>
      <c r="M160" s="11"/>
      <c r="N160" s="87">
        <f t="shared" si="12"/>
      </c>
      <c r="O160" s="65"/>
      <c r="P160" s="65"/>
      <c r="Q160" s="65"/>
      <c r="R160" s="21"/>
      <c r="S160" s="85"/>
      <c r="T160" s="114"/>
      <c r="U160" s="120"/>
      <c r="V160" s="115"/>
      <c r="W160" s="85"/>
      <c r="X160" s="118"/>
      <c r="Y160" s="21"/>
      <c r="Z160" s="89"/>
      <c r="AA160" s="84"/>
    </row>
    <row r="161" spans="1:27" s="92" customFormat="1" ht="16.5" customHeight="1">
      <c r="A161" s="76">
        <v>40702</v>
      </c>
      <c r="B161" s="77" t="s">
        <v>2</v>
      </c>
      <c r="C161" s="78"/>
      <c r="D161" s="10"/>
      <c r="E161" s="11"/>
      <c r="F161" s="87">
        <f t="shared" si="10"/>
      </c>
      <c r="G161" s="88">
        <f t="shared" si="11"/>
      </c>
      <c r="H161" s="65"/>
      <c r="I161" s="65"/>
      <c r="J161" s="21"/>
      <c r="K161" s="79"/>
      <c r="L161" s="10"/>
      <c r="M161" s="11"/>
      <c r="N161" s="87">
        <f t="shared" si="12"/>
      </c>
      <c r="O161" s="65"/>
      <c r="P161" s="65"/>
      <c r="Q161" s="65"/>
      <c r="R161" s="21"/>
      <c r="S161" s="85"/>
      <c r="T161" s="114"/>
      <c r="U161" s="120"/>
      <c r="V161" s="115"/>
      <c r="W161" s="85"/>
      <c r="X161" s="118"/>
      <c r="Y161" s="21"/>
      <c r="Z161" s="89"/>
      <c r="AA161" s="84"/>
    </row>
    <row r="162" spans="1:27" s="92" customFormat="1" ht="16.5" customHeight="1">
      <c r="A162" s="76">
        <v>40703</v>
      </c>
      <c r="B162" s="77" t="s">
        <v>3</v>
      </c>
      <c r="C162" s="78"/>
      <c r="D162" s="10"/>
      <c r="E162" s="11"/>
      <c r="F162" s="87">
        <f t="shared" si="10"/>
      </c>
      <c r="G162" s="88">
        <f t="shared" si="11"/>
      </c>
      <c r="H162" s="65"/>
      <c r="I162" s="65"/>
      <c r="J162" s="21"/>
      <c r="K162" s="79"/>
      <c r="L162" s="10"/>
      <c r="M162" s="11"/>
      <c r="N162" s="87">
        <f t="shared" si="12"/>
      </c>
      <c r="O162" s="65"/>
      <c r="P162" s="65"/>
      <c r="Q162" s="65"/>
      <c r="R162" s="21"/>
      <c r="S162" s="85"/>
      <c r="T162" s="114"/>
      <c r="U162" s="120"/>
      <c r="V162" s="115"/>
      <c r="W162" s="85"/>
      <c r="X162" s="118"/>
      <c r="Y162" s="21"/>
      <c r="Z162" s="89"/>
      <c r="AA162" s="83"/>
    </row>
    <row r="163" spans="1:27" s="92" customFormat="1" ht="16.5" customHeight="1">
      <c r="A163" s="76">
        <v>40704</v>
      </c>
      <c r="B163" s="77" t="s">
        <v>4</v>
      </c>
      <c r="C163" s="78"/>
      <c r="D163" s="10"/>
      <c r="E163" s="11"/>
      <c r="F163" s="87">
        <f t="shared" si="10"/>
      </c>
      <c r="G163" s="88">
        <f t="shared" si="11"/>
      </c>
      <c r="H163" s="65"/>
      <c r="I163" s="65"/>
      <c r="J163" s="21"/>
      <c r="K163" s="79"/>
      <c r="L163" s="10"/>
      <c r="M163" s="11"/>
      <c r="N163" s="87">
        <f t="shared" si="12"/>
      </c>
      <c r="O163" s="65"/>
      <c r="P163" s="65"/>
      <c r="Q163" s="65"/>
      <c r="R163" s="21"/>
      <c r="S163" s="85"/>
      <c r="T163" s="114"/>
      <c r="U163" s="120"/>
      <c r="V163" s="115"/>
      <c r="W163" s="85"/>
      <c r="X163" s="118"/>
      <c r="Y163" s="21"/>
      <c r="Z163" s="89"/>
      <c r="AA163" s="84"/>
    </row>
    <row r="164" spans="1:27" s="92" customFormat="1" ht="16.5" customHeight="1">
      <c r="A164" s="76">
        <v>40705</v>
      </c>
      <c r="B164" s="77" t="s">
        <v>5</v>
      </c>
      <c r="C164" s="78"/>
      <c r="D164" s="10"/>
      <c r="E164" s="11"/>
      <c r="F164" s="87">
        <f t="shared" si="10"/>
      </c>
      <c r="G164" s="88">
        <f t="shared" si="11"/>
      </c>
      <c r="H164" s="65"/>
      <c r="I164" s="65"/>
      <c r="J164" s="21"/>
      <c r="K164" s="79"/>
      <c r="L164" s="10"/>
      <c r="M164" s="11"/>
      <c r="N164" s="87">
        <f t="shared" si="12"/>
      </c>
      <c r="O164" s="65"/>
      <c r="P164" s="65"/>
      <c r="Q164" s="65"/>
      <c r="R164" s="21"/>
      <c r="S164" s="85"/>
      <c r="T164" s="114"/>
      <c r="U164" s="120"/>
      <c r="V164" s="115"/>
      <c r="W164" s="85"/>
      <c r="X164" s="118"/>
      <c r="Y164" s="21"/>
      <c r="Z164" s="89"/>
      <c r="AA164" s="84"/>
    </row>
    <row r="165" spans="1:27" s="92" customFormat="1" ht="16.5" customHeight="1">
      <c r="A165" s="76">
        <v>40706</v>
      </c>
      <c r="B165" s="77" t="s">
        <v>6</v>
      </c>
      <c r="C165" s="78"/>
      <c r="D165" s="10"/>
      <c r="E165" s="11"/>
      <c r="F165" s="87">
        <f t="shared" si="10"/>
      </c>
      <c r="G165" s="88">
        <f t="shared" si="11"/>
      </c>
      <c r="H165" s="65"/>
      <c r="I165" s="65"/>
      <c r="J165" s="21"/>
      <c r="K165" s="79"/>
      <c r="L165" s="10"/>
      <c r="M165" s="11"/>
      <c r="N165" s="87">
        <f t="shared" si="12"/>
      </c>
      <c r="O165" s="65"/>
      <c r="P165" s="65"/>
      <c r="Q165" s="65"/>
      <c r="R165" s="21"/>
      <c r="S165" s="85"/>
      <c r="T165" s="114"/>
      <c r="U165" s="120"/>
      <c r="V165" s="115"/>
      <c r="W165" s="85"/>
      <c r="X165" s="118"/>
      <c r="Y165" s="21"/>
      <c r="Z165" s="89"/>
      <c r="AA165" s="84"/>
    </row>
    <row r="166" spans="1:27" s="92" customFormat="1" ht="16.5" customHeight="1">
      <c r="A166" s="76">
        <v>40707</v>
      </c>
      <c r="B166" s="77" t="s">
        <v>7</v>
      </c>
      <c r="C166" s="78"/>
      <c r="D166" s="12"/>
      <c r="E166" s="13"/>
      <c r="F166" s="86">
        <f t="shared" si="10"/>
      </c>
      <c r="G166" s="91">
        <f t="shared" si="11"/>
      </c>
      <c r="H166" s="64"/>
      <c r="I166" s="64"/>
      <c r="J166" s="18"/>
      <c r="K166" s="124"/>
      <c r="L166" s="12"/>
      <c r="M166" s="13"/>
      <c r="N166" s="86">
        <f t="shared" si="12"/>
      </c>
      <c r="O166" s="64"/>
      <c r="P166" s="64"/>
      <c r="Q166" s="64"/>
      <c r="R166" s="18"/>
      <c r="S166" s="126"/>
      <c r="T166" s="112"/>
      <c r="U166" s="119"/>
      <c r="V166" s="113"/>
      <c r="W166" s="126"/>
      <c r="X166" s="117"/>
      <c r="Y166" s="18"/>
      <c r="Z166" s="89"/>
      <c r="AA166" s="83"/>
    </row>
    <row r="167" spans="1:27" s="92" customFormat="1" ht="16.5" customHeight="1">
      <c r="A167" s="76">
        <v>40708</v>
      </c>
      <c r="B167" s="77" t="s">
        <v>1</v>
      </c>
      <c r="C167" s="78"/>
      <c r="D167" s="12"/>
      <c r="E167" s="13"/>
      <c r="F167" s="86">
        <f t="shared" si="10"/>
      </c>
      <c r="G167" s="91">
        <f t="shared" si="11"/>
      </c>
      <c r="H167" s="64"/>
      <c r="I167" s="64"/>
      <c r="J167" s="18"/>
      <c r="K167" s="124"/>
      <c r="L167" s="12"/>
      <c r="M167" s="15"/>
      <c r="N167" s="80">
        <f t="shared" si="12"/>
      </c>
      <c r="O167" s="16"/>
      <c r="P167" s="16"/>
      <c r="Q167" s="16"/>
      <c r="R167" s="18"/>
      <c r="S167" s="126"/>
      <c r="T167" s="112"/>
      <c r="U167" s="119"/>
      <c r="V167" s="113"/>
      <c r="W167" s="126"/>
      <c r="X167" s="117"/>
      <c r="Y167" s="18"/>
      <c r="Z167" s="89"/>
      <c r="AA167" s="84"/>
    </row>
    <row r="168" spans="1:27" s="92" customFormat="1" ht="16.5" customHeight="1">
      <c r="A168" s="76">
        <v>40709</v>
      </c>
      <c r="B168" s="77" t="s">
        <v>2</v>
      </c>
      <c r="C168" s="78"/>
      <c r="D168" s="12"/>
      <c r="E168" s="13"/>
      <c r="F168" s="86">
        <f t="shared" si="10"/>
      </c>
      <c r="G168" s="91">
        <f t="shared" si="11"/>
      </c>
      <c r="H168" s="64"/>
      <c r="I168" s="64"/>
      <c r="J168" s="18"/>
      <c r="K168" s="124"/>
      <c r="L168" s="14"/>
      <c r="M168" s="15"/>
      <c r="N168" s="80">
        <f t="shared" si="12"/>
      </c>
      <c r="O168" s="16"/>
      <c r="P168" s="16"/>
      <c r="Q168" s="16"/>
      <c r="R168" s="18"/>
      <c r="S168" s="126"/>
      <c r="T168" s="112"/>
      <c r="U168" s="119"/>
      <c r="V168" s="113"/>
      <c r="W168" s="126"/>
      <c r="X168" s="117"/>
      <c r="Y168" s="18"/>
      <c r="Z168" s="89"/>
      <c r="AA168" s="84"/>
    </row>
    <row r="169" spans="1:27" s="92" customFormat="1" ht="16.5" customHeight="1">
      <c r="A169" s="76">
        <v>40710</v>
      </c>
      <c r="B169" s="77" t="s">
        <v>3</v>
      </c>
      <c r="C169" s="78"/>
      <c r="D169" s="12"/>
      <c r="E169" s="13"/>
      <c r="F169" s="86">
        <f t="shared" si="10"/>
      </c>
      <c r="G169" s="91">
        <f t="shared" si="11"/>
      </c>
      <c r="H169" s="64"/>
      <c r="I169" s="64"/>
      <c r="J169" s="18"/>
      <c r="K169" s="124"/>
      <c r="L169" s="14"/>
      <c r="M169" s="15"/>
      <c r="N169" s="80">
        <f t="shared" si="12"/>
      </c>
      <c r="O169" s="16"/>
      <c r="P169" s="16"/>
      <c r="Q169" s="16"/>
      <c r="R169" s="18"/>
      <c r="S169" s="126"/>
      <c r="T169" s="112"/>
      <c r="U169" s="119"/>
      <c r="V169" s="113"/>
      <c r="W169" s="126"/>
      <c r="X169" s="117"/>
      <c r="Y169" s="18"/>
      <c r="Z169" s="89"/>
      <c r="AA169" s="84"/>
    </row>
    <row r="170" spans="1:27" s="92" customFormat="1" ht="16.5" customHeight="1">
      <c r="A170" s="76">
        <v>40711</v>
      </c>
      <c r="B170" s="77" t="s">
        <v>4</v>
      </c>
      <c r="C170" s="78"/>
      <c r="D170" s="12"/>
      <c r="E170" s="13"/>
      <c r="F170" s="86">
        <f t="shared" si="10"/>
      </c>
      <c r="G170" s="91">
        <f t="shared" si="11"/>
      </c>
      <c r="H170" s="64"/>
      <c r="I170" s="64"/>
      <c r="J170" s="18"/>
      <c r="K170" s="124"/>
      <c r="L170" s="14"/>
      <c r="M170" s="15"/>
      <c r="N170" s="80">
        <f t="shared" si="12"/>
      </c>
      <c r="O170" s="16"/>
      <c r="P170" s="16"/>
      <c r="Q170" s="16"/>
      <c r="R170" s="18"/>
      <c r="S170" s="126"/>
      <c r="T170" s="112"/>
      <c r="U170" s="119"/>
      <c r="V170" s="113"/>
      <c r="W170" s="126"/>
      <c r="X170" s="117"/>
      <c r="Y170" s="18"/>
      <c r="Z170" s="89"/>
      <c r="AA170" s="83"/>
    </row>
    <row r="171" spans="1:27" s="92" customFormat="1" ht="16.5" customHeight="1">
      <c r="A171" s="76">
        <v>40712</v>
      </c>
      <c r="B171" s="77" t="s">
        <v>5</v>
      </c>
      <c r="C171" s="78"/>
      <c r="D171" s="12"/>
      <c r="E171" s="13"/>
      <c r="F171" s="86">
        <f t="shared" si="10"/>
      </c>
      <c r="G171" s="91">
        <f t="shared" si="11"/>
      </c>
      <c r="H171" s="64"/>
      <c r="I171" s="64"/>
      <c r="J171" s="18"/>
      <c r="K171" s="124"/>
      <c r="L171" s="14"/>
      <c r="M171" s="15"/>
      <c r="N171" s="80">
        <f t="shared" si="12"/>
      </c>
      <c r="O171" s="16"/>
      <c r="P171" s="16"/>
      <c r="Q171" s="16"/>
      <c r="R171" s="18"/>
      <c r="S171" s="126"/>
      <c r="T171" s="112"/>
      <c r="U171" s="119"/>
      <c r="V171" s="113"/>
      <c r="W171" s="126"/>
      <c r="X171" s="117"/>
      <c r="Y171" s="18"/>
      <c r="Z171" s="89"/>
      <c r="AA171" s="84"/>
    </row>
    <row r="172" spans="1:27" s="92" customFormat="1" ht="16.5" customHeight="1">
      <c r="A172" s="76">
        <v>40713</v>
      </c>
      <c r="B172" s="77" t="s">
        <v>6</v>
      </c>
      <c r="C172" s="78"/>
      <c r="D172" s="12"/>
      <c r="E172" s="13"/>
      <c r="F172" s="86">
        <f t="shared" si="10"/>
      </c>
      <c r="G172" s="91">
        <f t="shared" si="11"/>
      </c>
      <c r="H172" s="64"/>
      <c r="I172" s="64"/>
      <c r="J172" s="18"/>
      <c r="K172" s="124"/>
      <c r="L172" s="14"/>
      <c r="M172" s="15"/>
      <c r="N172" s="80">
        <f t="shared" si="12"/>
      </c>
      <c r="O172" s="16"/>
      <c r="P172" s="16"/>
      <c r="Q172" s="16"/>
      <c r="R172" s="18"/>
      <c r="S172" s="126"/>
      <c r="T172" s="112"/>
      <c r="U172" s="119"/>
      <c r="V172" s="113"/>
      <c r="W172" s="126"/>
      <c r="X172" s="117"/>
      <c r="Y172" s="18"/>
      <c r="Z172" s="89"/>
      <c r="AA172" s="84"/>
    </row>
    <row r="173" spans="1:27" s="92" customFormat="1" ht="16.5" customHeight="1">
      <c r="A173" s="76">
        <v>40714</v>
      </c>
      <c r="B173" s="77" t="s">
        <v>7</v>
      </c>
      <c r="C173" s="78"/>
      <c r="D173" s="10"/>
      <c r="E173" s="11"/>
      <c r="F173" s="87">
        <f t="shared" si="10"/>
      </c>
      <c r="G173" s="88">
        <f t="shared" si="11"/>
      </c>
      <c r="H173" s="65"/>
      <c r="I173" s="65"/>
      <c r="J173" s="21"/>
      <c r="K173" s="79"/>
      <c r="L173" s="129"/>
      <c r="M173" s="19"/>
      <c r="N173" s="90">
        <f t="shared" si="12"/>
      </c>
      <c r="O173" s="20"/>
      <c r="P173" s="20"/>
      <c r="Q173" s="20"/>
      <c r="R173" s="21"/>
      <c r="S173" s="85"/>
      <c r="T173" s="114"/>
      <c r="U173" s="120"/>
      <c r="V173" s="115"/>
      <c r="W173" s="85"/>
      <c r="X173" s="118"/>
      <c r="Y173" s="21"/>
      <c r="Z173" s="89"/>
      <c r="AA173" s="84"/>
    </row>
    <row r="174" spans="1:27" s="92" customFormat="1" ht="16.5" customHeight="1">
      <c r="A174" s="76">
        <v>40715</v>
      </c>
      <c r="B174" s="77" t="s">
        <v>1</v>
      </c>
      <c r="C174" s="78"/>
      <c r="D174" s="10"/>
      <c r="E174" s="11"/>
      <c r="F174" s="87">
        <f t="shared" si="10"/>
      </c>
      <c r="G174" s="88">
        <f t="shared" si="11"/>
      </c>
      <c r="H174" s="65"/>
      <c r="I174" s="65"/>
      <c r="J174" s="21"/>
      <c r="K174" s="79"/>
      <c r="L174" s="10"/>
      <c r="M174" s="11"/>
      <c r="N174" s="87">
        <f t="shared" si="12"/>
      </c>
      <c r="O174" s="65"/>
      <c r="P174" s="65"/>
      <c r="Q174" s="65"/>
      <c r="R174" s="21"/>
      <c r="S174" s="85"/>
      <c r="T174" s="114"/>
      <c r="U174" s="120"/>
      <c r="V174" s="115"/>
      <c r="W174" s="85"/>
      <c r="X174" s="118"/>
      <c r="Y174" s="21"/>
      <c r="Z174" s="89"/>
      <c r="AA174" s="83"/>
    </row>
    <row r="175" spans="1:27" s="92" customFormat="1" ht="16.5" customHeight="1">
      <c r="A175" s="76">
        <v>40716</v>
      </c>
      <c r="B175" s="77" t="s">
        <v>2</v>
      </c>
      <c r="C175" s="78"/>
      <c r="D175" s="10"/>
      <c r="E175" s="11"/>
      <c r="F175" s="87">
        <f t="shared" si="10"/>
      </c>
      <c r="G175" s="88">
        <f t="shared" si="11"/>
      </c>
      <c r="H175" s="65"/>
      <c r="I175" s="65"/>
      <c r="J175" s="21"/>
      <c r="K175" s="79"/>
      <c r="L175" s="10"/>
      <c r="M175" s="11"/>
      <c r="N175" s="87">
        <f t="shared" si="12"/>
      </c>
      <c r="O175" s="65"/>
      <c r="P175" s="65"/>
      <c r="Q175" s="65"/>
      <c r="R175" s="21"/>
      <c r="S175" s="85"/>
      <c r="T175" s="114"/>
      <c r="U175" s="120"/>
      <c r="V175" s="115"/>
      <c r="W175" s="85"/>
      <c r="X175" s="118"/>
      <c r="Y175" s="21"/>
      <c r="Z175" s="89"/>
      <c r="AA175" s="84"/>
    </row>
    <row r="176" spans="1:27" s="92" customFormat="1" ht="16.5" customHeight="1">
      <c r="A176" s="76">
        <v>40717</v>
      </c>
      <c r="B176" s="77" t="s">
        <v>3</v>
      </c>
      <c r="C176" s="78"/>
      <c r="D176" s="10"/>
      <c r="E176" s="11"/>
      <c r="F176" s="87">
        <f t="shared" si="10"/>
      </c>
      <c r="G176" s="88">
        <f t="shared" si="11"/>
      </c>
      <c r="H176" s="65"/>
      <c r="I176" s="65"/>
      <c r="J176" s="21"/>
      <c r="K176" s="79"/>
      <c r="L176" s="10"/>
      <c r="M176" s="11"/>
      <c r="N176" s="87">
        <f t="shared" si="12"/>
      </c>
      <c r="O176" s="65"/>
      <c r="P176" s="65"/>
      <c r="Q176" s="65"/>
      <c r="R176" s="21"/>
      <c r="S176" s="85"/>
      <c r="T176" s="114"/>
      <c r="U176" s="120"/>
      <c r="V176" s="115"/>
      <c r="W176" s="85"/>
      <c r="X176" s="118"/>
      <c r="Y176" s="21"/>
      <c r="Z176" s="89"/>
      <c r="AA176" s="84"/>
    </row>
    <row r="177" spans="1:27" s="92" customFormat="1" ht="16.5" customHeight="1">
      <c r="A177" s="76">
        <v>40718</v>
      </c>
      <c r="B177" s="77" t="s">
        <v>4</v>
      </c>
      <c r="C177" s="78"/>
      <c r="D177" s="10"/>
      <c r="E177" s="11"/>
      <c r="F177" s="87">
        <f t="shared" si="10"/>
      </c>
      <c r="G177" s="88">
        <f t="shared" si="11"/>
      </c>
      <c r="H177" s="65"/>
      <c r="I177" s="65"/>
      <c r="J177" s="21"/>
      <c r="K177" s="79"/>
      <c r="L177" s="10"/>
      <c r="M177" s="11"/>
      <c r="N177" s="87">
        <f t="shared" si="12"/>
      </c>
      <c r="O177" s="65"/>
      <c r="P177" s="65"/>
      <c r="Q177" s="65"/>
      <c r="R177" s="21"/>
      <c r="S177" s="85"/>
      <c r="T177" s="114"/>
      <c r="U177" s="120"/>
      <c r="V177" s="115"/>
      <c r="W177" s="85"/>
      <c r="X177" s="118"/>
      <c r="Y177" s="21"/>
      <c r="Z177" s="89"/>
      <c r="AA177" s="84"/>
    </row>
    <row r="178" spans="1:27" s="92" customFormat="1" ht="16.5" customHeight="1">
      <c r="A178" s="76">
        <v>40719</v>
      </c>
      <c r="B178" s="77" t="s">
        <v>5</v>
      </c>
      <c r="C178" s="78"/>
      <c r="D178" s="10"/>
      <c r="E178" s="11"/>
      <c r="F178" s="87">
        <f t="shared" si="10"/>
      </c>
      <c r="G178" s="88">
        <f t="shared" si="11"/>
      </c>
      <c r="H178" s="65"/>
      <c r="I178" s="65"/>
      <c r="J178" s="21"/>
      <c r="K178" s="79"/>
      <c r="L178" s="10"/>
      <c r="M178" s="11"/>
      <c r="N178" s="87">
        <f t="shared" si="12"/>
      </c>
      <c r="O178" s="65"/>
      <c r="P178" s="65"/>
      <c r="Q178" s="65"/>
      <c r="R178" s="21"/>
      <c r="S178" s="85"/>
      <c r="T178" s="114"/>
      <c r="U178" s="120"/>
      <c r="V178" s="115"/>
      <c r="W178" s="85"/>
      <c r="X178" s="118"/>
      <c r="Y178" s="21"/>
      <c r="Z178" s="89"/>
      <c r="AA178" s="83"/>
    </row>
    <row r="179" spans="1:27" s="92" customFormat="1" ht="16.5" customHeight="1">
      <c r="A179" s="76">
        <v>40720</v>
      </c>
      <c r="B179" s="77" t="s">
        <v>6</v>
      </c>
      <c r="C179" s="78"/>
      <c r="D179" s="10"/>
      <c r="E179" s="11"/>
      <c r="F179" s="87">
        <f t="shared" si="10"/>
      </c>
      <c r="G179" s="88">
        <f t="shared" si="11"/>
      </c>
      <c r="H179" s="65"/>
      <c r="I179" s="65"/>
      <c r="J179" s="21"/>
      <c r="K179" s="79"/>
      <c r="L179" s="10"/>
      <c r="M179" s="11"/>
      <c r="N179" s="87">
        <f t="shared" si="12"/>
      </c>
      <c r="O179" s="65"/>
      <c r="P179" s="65"/>
      <c r="Q179" s="65"/>
      <c r="R179" s="21"/>
      <c r="S179" s="85"/>
      <c r="T179" s="114"/>
      <c r="U179" s="120"/>
      <c r="V179" s="115"/>
      <c r="W179" s="85"/>
      <c r="X179" s="118"/>
      <c r="Y179" s="21"/>
      <c r="Z179" s="89"/>
      <c r="AA179" s="84"/>
    </row>
    <row r="180" spans="1:27" s="92" customFormat="1" ht="16.5" customHeight="1">
      <c r="A180" s="76">
        <v>40721</v>
      </c>
      <c r="B180" s="77" t="s">
        <v>7</v>
      </c>
      <c r="C180" s="78"/>
      <c r="D180" s="12"/>
      <c r="E180" s="13"/>
      <c r="F180" s="86">
        <f t="shared" si="10"/>
      </c>
      <c r="G180" s="91">
        <f t="shared" si="11"/>
      </c>
      <c r="H180" s="64"/>
      <c r="I180" s="64"/>
      <c r="J180" s="18"/>
      <c r="K180" s="124"/>
      <c r="L180" s="12"/>
      <c r="M180" s="13"/>
      <c r="N180" s="86">
        <f t="shared" si="12"/>
      </c>
      <c r="O180" s="64"/>
      <c r="P180" s="64"/>
      <c r="Q180" s="64"/>
      <c r="R180" s="18"/>
      <c r="S180" s="126"/>
      <c r="T180" s="112"/>
      <c r="U180" s="119"/>
      <c r="V180" s="113"/>
      <c r="W180" s="126"/>
      <c r="X180" s="117"/>
      <c r="Y180" s="18"/>
      <c r="Z180" s="89"/>
      <c r="AA180" s="84"/>
    </row>
    <row r="181" spans="1:27" s="92" customFormat="1" ht="16.5" customHeight="1">
      <c r="A181" s="76">
        <v>40722</v>
      </c>
      <c r="B181" s="77" t="s">
        <v>1</v>
      </c>
      <c r="C181" s="78"/>
      <c r="D181" s="12"/>
      <c r="E181" s="13"/>
      <c r="F181" s="86">
        <f t="shared" si="10"/>
      </c>
      <c r="G181" s="91">
        <f t="shared" si="11"/>
      </c>
      <c r="H181" s="64"/>
      <c r="I181" s="64"/>
      <c r="J181" s="18"/>
      <c r="K181" s="124"/>
      <c r="L181" s="12"/>
      <c r="M181" s="15"/>
      <c r="N181" s="80">
        <f t="shared" si="12"/>
      </c>
      <c r="O181" s="16"/>
      <c r="P181" s="16"/>
      <c r="Q181" s="16"/>
      <c r="R181" s="18"/>
      <c r="S181" s="126"/>
      <c r="T181" s="112"/>
      <c r="U181" s="119"/>
      <c r="V181" s="113"/>
      <c r="W181" s="126"/>
      <c r="X181" s="117"/>
      <c r="Y181" s="18"/>
      <c r="Z181" s="89"/>
      <c r="AA181" s="84"/>
    </row>
    <row r="182" spans="1:27" s="92" customFormat="1" ht="16.5" customHeight="1">
      <c r="A182" s="76">
        <v>40723</v>
      </c>
      <c r="B182" s="77" t="s">
        <v>2</v>
      </c>
      <c r="C182" s="78"/>
      <c r="D182" s="12"/>
      <c r="E182" s="13"/>
      <c r="F182" s="86">
        <f t="shared" si="10"/>
      </c>
      <c r="G182" s="91">
        <f t="shared" si="11"/>
      </c>
      <c r="H182" s="64"/>
      <c r="I182" s="64"/>
      <c r="J182" s="18"/>
      <c r="K182" s="124"/>
      <c r="L182" s="14"/>
      <c r="M182" s="15"/>
      <c r="N182" s="80">
        <f t="shared" si="12"/>
      </c>
      <c r="O182" s="16"/>
      <c r="P182" s="16"/>
      <c r="Q182" s="16"/>
      <c r="R182" s="18"/>
      <c r="S182" s="126"/>
      <c r="T182" s="112"/>
      <c r="U182" s="119"/>
      <c r="V182" s="113"/>
      <c r="W182" s="126"/>
      <c r="X182" s="117"/>
      <c r="Y182" s="18"/>
      <c r="Z182" s="89"/>
      <c r="AA182" s="83"/>
    </row>
    <row r="183" spans="1:27" s="92" customFormat="1" ht="16.5" customHeight="1">
      <c r="A183" s="76">
        <v>40724</v>
      </c>
      <c r="B183" s="77" t="s">
        <v>3</v>
      </c>
      <c r="C183" s="78"/>
      <c r="D183" s="12"/>
      <c r="E183" s="13"/>
      <c r="F183" s="86">
        <f t="shared" si="10"/>
      </c>
      <c r="G183" s="91">
        <f t="shared" si="11"/>
      </c>
      <c r="H183" s="64"/>
      <c r="I183" s="64"/>
      <c r="J183" s="18"/>
      <c r="K183" s="124"/>
      <c r="L183" s="14"/>
      <c r="M183" s="15"/>
      <c r="N183" s="80">
        <f t="shared" si="12"/>
      </c>
      <c r="O183" s="16"/>
      <c r="P183" s="16"/>
      <c r="Q183" s="16"/>
      <c r="R183" s="18"/>
      <c r="S183" s="126"/>
      <c r="T183" s="112"/>
      <c r="U183" s="119"/>
      <c r="V183" s="113"/>
      <c r="W183" s="126"/>
      <c r="X183" s="117"/>
      <c r="Y183" s="18"/>
      <c r="Z183" s="89"/>
      <c r="AA183" s="84"/>
    </row>
    <row r="184" spans="1:27" s="92" customFormat="1" ht="16.5" customHeight="1">
      <c r="A184" s="76">
        <v>40725</v>
      </c>
      <c r="B184" s="77" t="s">
        <v>4</v>
      </c>
      <c r="C184" s="78"/>
      <c r="D184" s="12"/>
      <c r="E184" s="13"/>
      <c r="F184" s="86">
        <f t="shared" si="10"/>
      </c>
      <c r="G184" s="91">
        <f t="shared" si="11"/>
      </c>
      <c r="H184" s="64"/>
      <c r="I184" s="64"/>
      <c r="J184" s="18"/>
      <c r="K184" s="124"/>
      <c r="L184" s="14"/>
      <c r="M184" s="15"/>
      <c r="N184" s="80">
        <f t="shared" si="12"/>
      </c>
      <c r="O184" s="16"/>
      <c r="P184" s="16"/>
      <c r="Q184" s="16"/>
      <c r="R184" s="18"/>
      <c r="S184" s="126"/>
      <c r="T184" s="112"/>
      <c r="U184" s="119"/>
      <c r="V184" s="113"/>
      <c r="W184" s="126"/>
      <c r="X184" s="117"/>
      <c r="Y184" s="18"/>
      <c r="Z184" s="89"/>
      <c r="AA184" s="84"/>
    </row>
    <row r="185" spans="1:27" s="92" customFormat="1" ht="16.5" customHeight="1">
      <c r="A185" s="76">
        <v>40726</v>
      </c>
      <c r="B185" s="77" t="s">
        <v>5</v>
      </c>
      <c r="C185" s="78"/>
      <c r="D185" s="12"/>
      <c r="E185" s="13"/>
      <c r="F185" s="86">
        <f t="shared" si="10"/>
      </c>
      <c r="G185" s="91">
        <f t="shared" si="11"/>
      </c>
      <c r="H185" s="64"/>
      <c r="I185" s="64"/>
      <c r="J185" s="18"/>
      <c r="K185" s="124"/>
      <c r="L185" s="14"/>
      <c r="M185" s="15"/>
      <c r="N185" s="80">
        <f t="shared" si="12"/>
      </c>
      <c r="O185" s="16"/>
      <c r="P185" s="16"/>
      <c r="Q185" s="16"/>
      <c r="R185" s="18"/>
      <c r="S185" s="126"/>
      <c r="T185" s="112"/>
      <c r="U185" s="119"/>
      <c r="V185" s="113"/>
      <c r="W185" s="126"/>
      <c r="X185" s="117"/>
      <c r="Y185" s="18"/>
      <c r="Z185" s="89"/>
      <c r="AA185" s="84"/>
    </row>
    <row r="186" spans="1:27" s="92" customFormat="1" ht="16.5" customHeight="1">
      <c r="A186" s="76">
        <v>40727</v>
      </c>
      <c r="B186" s="77" t="s">
        <v>6</v>
      </c>
      <c r="C186" s="78"/>
      <c r="D186" s="12"/>
      <c r="E186" s="13"/>
      <c r="F186" s="86">
        <f t="shared" si="10"/>
      </c>
      <c r="G186" s="91">
        <f t="shared" si="11"/>
      </c>
      <c r="H186" s="64"/>
      <c r="I186" s="64"/>
      <c r="J186" s="18"/>
      <c r="K186" s="124"/>
      <c r="L186" s="14"/>
      <c r="M186" s="15"/>
      <c r="N186" s="80">
        <f t="shared" si="12"/>
      </c>
      <c r="O186" s="16"/>
      <c r="P186" s="16"/>
      <c r="Q186" s="16"/>
      <c r="R186" s="18"/>
      <c r="S186" s="126"/>
      <c r="T186" s="112"/>
      <c r="U186" s="119"/>
      <c r="V186" s="113"/>
      <c r="W186" s="126"/>
      <c r="X186" s="117"/>
      <c r="Y186" s="18"/>
      <c r="Z186" s="89"/>
      <c r="AA186" s="83"/>
    </row>
    <row r="187" spans="1:27" s="92" customFormat="1" ht="16.5" customHeight="1">
      <c r="A187" s="76">
        <v>40728</v>
      </c>
      <c r="B187" s="77" t="s">
        <v>7</v>
      </c>
      <c r="C187" s="78"/>
      <c r="D187" s="10"/>
      <c r="E187" s="11"/>
      <c r="F187" s="87">
        <f t="shared" si="10"/>
      </c>
      <c r="G187" s="88">
        <f t="shared" si="11"/>
      </c>
      <c r="H187" s="65"/>
      <c r="I187" s="65"/>
      <c r="J187" s="21"/>
      <c r="K187" s="79"/>
      <c r="L187" s="129"/>
      <c r="M187" s="19"/>
      <c r="N187" s="90">
        <f t="shared" si="12"/>
      </c>
      <c r="O187" s="20"/>
      <c r="P187" s="20"/>
      <c r="Q187" s="20"/>
      <c r="R187" s="21"/>
      <c r="S187" s="85"/>
      <c r="T187" s="114"/>
      <c r="U187" s="120"/>
      <c r="V187" s="115"/>
      <c r="W187" s="85"/>
      <c r="X187" s="118"/>
      <c r="Y187" s="21"/>
      <c r="Z187" s="89"/>
      <c r="AA187" s="84"/>
    </row>
    <row r="188" spans="1:27" s="92" customFormat="1" ht="16.5" customHeight="1">
      <c r="A188" s="76">
        <v>40729</v>
      </c>
      <c r="B188" s="77" t="s">
        <v>1</v>
      </c>
      <c r="C188" s="78"/>
      <c r="D188" s="10"/>
      <c r="E188" s="11"/>
      <c r="F188" s="87">
        <f t="shared" si="10"/>
      </c>
      <c r="G188" s="88">
        <f t="shared" si="11"/>
      </c>
      <c r="H188" s="65"/>
      <c r="I188" s="65"/>
      <c r="J188" s="21"/>
      <c r="K188" s="79"/>
      <c r="L188" s="10"/>
      <c r="M188" s="11"/>
      <c r="N188" s="87">
        <f t="shared" si="12"/>
      </c>
      <c r="O188" s="65"/>
      <c r="P188" s="65"/>
      <c r="Q188" s="65"/>
      <c r="R188" s="21"/>
      <c r="S188" s="85"/>
      <c r="T188" s="114"/>
      <c r="U188" s="120"/>
      <c r="V188" s="115"/>
      <c r="W188" s="85"/>
      <c r="X188" s="118"/>
      <c r="Y188" s="21"/>
      <c r="Z188" s="89"/>
      <c r="AA188" s="84"/>
    </row>
    <row r="189" spans="1:27" s="92" customFormat="1" ht="16.5" customHeight="1">
      <c r="A189" s="76">
        <v>40730</v>
      </c>
      <c r="B189" s="77" t="s">
        <v>2</v>
      </c>
      <c r="C189" s="78"/>
      <c r="D189" s="10"/>
      <c r="E189" s="11"/>
      <c r="F189" s="87">
        <f t="shared" si="10"/>
      </c>
      <c r="G189" s="88">
        <f t="shared" si="11"/>
      </c>
      <c r="H189" s="65"/>
      <c r="I189" s="65"/>
      <c r="J189" s="21"/>
      <c r="K189" s="79"/>
      <c r="L189" s="10"/>
      <c r="M189" s="11"/>
      <c r="N189" s="87">
        <f t="shared" si="12"/>
      </c>
      <c r="O189" s="65"/>
      <c r="P189" s="65"/>
      <c r="Q189" s="65"/>
      <c r="R189" s="21"/>
      <c r="S189" s="85"/>
      <c r="T189" s="114"/>
      <c r="U189" s="120"/>
      <c r="V189" s="115"/>
      <c r="W189" s="85"/>
      <c r="X189" s="118"/>
      <c r="Y189" s="21"/>
      <c r="Z189" s="89"/>
      <c r="AA189" s="84"/>
    </row>
    <row r="190" spans="1:27" s="92" customFormat="1" ht="16.5" customHeight="1">
      <c r="A190" s="76">
        <v>40731</v>
      </c>
      <c r="B190" s="77" t="s">
        <v>3</v>
      </c>
      <c r="C190" s="78"/>
      <c r="D190" s="10"/>
      <c r="E190" s="11"/>
      <c r="F190" s="87">
        <f t="shared" si="10"/>
      </c>
      <c r="G190" s="88">
        <f t="shared" si="11"/>
      </c>
      <c r="H190" s="65"/>
      <c r="I190" s="65"/>
      <c r="J190" s="21"/>
      <c r="K190" s="79"/>
      <c r="L190" s="10"/>
      <c r="M190" s="11"/>
      <c r="N190" s="87">
        <f t="shared" si="12"/>
      </c>
      <c r="O190" s="65"/>
      <c r="P190" s="65"/>
      <c r="Q190" s="65"/>
      <c r="R190" s="21"/>
      <c r="S190" s="85"/>
      <c r="T190" s="114"/>
      <c r="U190" s="120"/>
      <c r="V190" s="115"/>
      <c r="W190" s="85"/>
      <c r="X190" s="118"/>
      <c r="Y190" s="21"/>
      <c r="Z190" s="89"/>
      <c r="AA190" s="83"/>
    </row>
    <row r="191" spans="1:27" s="92" customFormat="1" ht="16.5" customHeight="1">
      <c r="A191" s="76">
        <v>40732</v>
      </c>
      <c r="B191" s="77" t="s">
        <v>4</v>
      </c>
      <c r="C191" s="78"/>
      <c r="D191" s="10"/>
      <c r="E191" s="11"/>
      <c r="F191" s="87">
        <f t="shared" si="10"/>
      </c>
      <c r="G191" s="88">
        <f t="shared" si="11"/>
      </c>
      <c r="H191" s="65"/>
      <c r="I191" s="65"/>
      <c r="J191" s="21"/>
      <c r="K191" s="79"/>
      <c r="L191" s="10"/>
      <c r="M191" s="11"/>
      <c r="N191" s="87">
        <f t="shared" si="12"/>
      </c>
      <c r="O191" s="65"/>
      <c r="P191" s="65"/>
      <c r="Q191" s="65"/>
      <c r="R191" s="21"/>
      <c r="S191" s="85"/>
      <c r="T191" s="114"/>
      <c r="U191" s="120"/>
      <c r="V191" s="115"/>
      <c r="W191" s="85"/>
      <c r="X191" s="118"/>
      <c r="Y191" s="21"/>
      <c r="Z191" s="89"/>
      <c r="AA191" s="84"/>
    </row>
    <row r="192" spans="1:27" s="92" customFormat="1" ht="16.5" customHeight="1">
      <c r="A192" s="76">
        <v>40733</v>
      </c>
      <c r="B192" s="77" t="s">
        <v>5</v>
      </c>
      <c r="C192" s="78"/>
      <c r="D192" s="10"/>
      <c r="E192" s="11"/>
      <c r="F192" s="87">
        <f t="shared" si="10"/>
      </c>
      <c r="G192" s="88">
        <f t="shared" si="11"/>
      </c>
      <c r="H192" s="65"/>
      <c r="I192" s="65"/>
      <c r="J192" s="21"/>
      <c r="K192" s="79"/>
      <c r="L192" s="10"/>
      <c r="M192" s="11"/>
      <c r="N192" s="87">
        <f t="shared" si="12"/>
      </c>
      <c r="O192" s="65"/>
      <c r="P192" s="65"/>
      <c r="Q192" s="65"/>
      <c r="R192" s="21"/>
      <c r="S192" s="85"/>
      <c r="T192" s="114"/>
      <c r="U192" s="120"/>
      <c r="V192" s="115"/>
      <c r="W192" s="85"/>
      <c r="X192" s="118"/>
      <c r="Y192" s="21"/>
      <c r="Z192" s="89"/>
      <c r="AA192" s="84"/>
    </row>
    <row r="193" spans="1:27" s="92" customFormat="1" ht="16.5" customHeight="1">
      <c r="A193" s="76">
        <v>40734</v>
      </c>
      <c r="B193" s="77" t="s">
        <v>6</v>
      </c>
      <c r="C193" s="78"/>
      <c r="D193" s="10"/>
      <c r="E193" s="11"/>
      <c r="F193" s="87">
        <f t="shared" si="10"/>
      </c>
      <c r="G193" s="88">
        <f t="shared" si="11"/>
      </c>
      <c r="H193" s="65"/>
      <c r="I193" s="65"/>
      <c r="J193" s="21"/>
      <c r="K193" s="79"/>
      <c r="L193" s="10"/>
      <c r="M193" s="11"/>
      <c r="N193" s="87">
        <f t="shared" si="12"/>
      </c>
      <c r="O193" s="65"/>
      <c r="P193" s="65"/>
      <c r="Q193" s="65"/>
      <c r="R193" s="21"/>
      <c r="S193" s="85"/>
      <c r="T193" s="114"/>
      <c r="U193" s="120"/>
      <c r="V193" s="115"/>
      <c r="W193" s="85"/>
      <c r="X193" s="118"/>
      <c r="Y193" s="21"/>
      <c r="Z193" s="89"/>
      <c r="AA193" s="84"/>
    </row>
    <row r="194" spans="1:27" s="92" customFormat="1" ht="16.5" customHeight="1">
      <c r="A194" s="76">
        <v>40735</v>
      </c>
      <c r="B194" s="77" t="s">
        <v>7</v>
      </c>
      <c r="C194" s="78"/>
      <c r="D194" s="12"/>
      <c r="E194" s="13"/>
      <c r="F194" s="86">
        <f t="shared" si="10"/>
      </c>
      <c r="G194" s="91">
        <f t="shared" si="11"/>
      </c>
      <c r="H194" s="64"/>
      <c r="I194" s="64"/>
      <c r="J194" s="18"/>
      <c r="K194" s="124"/>
      <c r="L194" s="12"/>
      <c r="M194" s="13"/>
      <c r="N194" s="86">
        <f t="shared" si="12"/>
      </c>
      <c r="O194" s="64"/>
      <c r="P194" s="64"/>
      <c r="Q194" s="64"/>
      <c r="R194" s="18"/>
      <c r="S194" s="126"/>
      <c r="T194" s="112"/>
      <c r="U194" s="119"/>
      <c r="V194" s="113"/>
      <c r="W194" s="126"/>
      <c r="X194" s="117"/>
      <c r="Y194" s="18"/>
      <c r="Z194" s="89"/>
      <c r="AA194" s="83"/>
    </row>
    <row r="195" spans="1:27" s="92" customFormat="1" ht="16.5" customHeight="1">
      <c r="A195" s="76">
        <v>40736</v>
      </c>
      <c r="B195" s="77" t="s">
        <v>1</v>
      </c>
      <c r="C195" s="78"/>
      <c r="D195" s="12"/>
      <c r="E195" s="13"/>
      <c r="F195" s="86">
        <f t="shared" si="10"/>
      </c>
      <c r="G195" s="91">
        <f t="shared" si="11"/>
      </c>
      <c r="H195" s="64"/>
      <c r="I195" s="64"/>
      <c r="J195" s="18"/>
      <c r="K195" s="124"/>
      <c r="L195" s="12"/>
      <c r="M195" s="15"/>
      <c r="N195" s="80">
        <f t="shared" si="12"/>
      </c>
      <c r="O195" s="16"/>
      <c r="P195" s="16"/>
      <c r="Q195" s="16"/>
      <c r="R195" s="18"/>
      <c r="S195" s="126"/>
      <c r="T195" s="112"/>
      <c r="U195" s="119"/>
      <c r="V195" s="113"/>
      <c r="W195" s="126"/>
      <c r="X195" s="117"/>
      <c r="Y195" s="18"/>
      <c r="Z195" s="89"/>
      <c r="AA195" s="84"/>
    </row>
    <row r="196" spans="1:27" s="92" customFormat="1" ht="16.5" customHeight="1">
      <c r="A196" s="76">
        <v>40737</v>
      </c>
      <c r="B196" s="77" t="s">
        <v>2</v>
      </c>
      <c r="C196" s="78"/>
      <c r="D196" s="12"/>
      <c r="E196" s="13"/>
      <c r="F196" s="86">
        <f t="shared" si="10"/>
      </c>
      <c r="G196" s="91">
        <f t="shared" si="11"/>
      </c>
      <c r="H196" s="64"/>
      <c r="I196" s="64"/>
      <c r="J196" s="18"/>
      <c r="K196" s="124"/>
      <c r="L196" s="14"/>
      <c r="M196" s="15"/>
      <c r="N196" s="80">
        <f t="shared" si="12"/>
      </c>
      <c r="O196" s="16"/>
      <c r="P196" s="16"/>
      <c r="Q196" s="16"/>
      <c r="R196" s="18"/>
      <c r="S196" s="126"/>
      <c r="T196" s="112"/>
      <c r="U196" s="119"/>
      <c r="V196" s="113"/>
      <c r="W196" s="126"/>
      <c r="X196" s="117"/>
      <c r="Y196" s="18"/>
      <c r="Z196" s="89"/>
      <c r="AA196" s="84"/>
    </row>
    <row r="197" spans="1:27" s="92" customFormat="1" ht="16.5" customHeight="1">
      <c r="A197" s="76">
        <v>40738</v>
      </c>
      <c r="B197" s="77" t="s">
        <v>3</v>
      </c>
      <c r="C197" s="78"/>
      <c r="D197" s="12"/>
      <c r="E197" s="13"/>
      <c r="F197" s="86">
        <f t="shared" si="10"/>
      </c>
      <c r="G197" s="91">
        <f t="shared" si="11"/>
      </c>
      <c r="H197" s="64"/>
      <c r="I197" s="64"/>
      <c r="J197" s="18"/>
      <c r="K197" s="124"/>
      <c r="L197" s="14"/>
      <c r="M197" s="15"/>
      <c r="N197" s="80">
        <f t="shared" si="12"/>
      </c>
      <c r="O197" s="16"/>
      <c r="P197" s="16"/>
      <c r="Q197" s="16"/>
      <c r="R197" s="18"/>
      <c r="S197" s="126"/>
      <c r="T197" s="112"/>
      <c r="U197" s="119"/>
      <c r="V197" s="113"/>
      <c r="W197" s="126"/>
      <c r="X197" s="117"/>
      <c r="Y197" s="18"/>
      <c r="Z197" s="89"/>
      <c r="AA197" s="84"/>
    </row>
    <row r="198" spans="1:27" s="92" customFormat="1" ht="16.5" customHeight="1">
      <c r="A198" s="76">
        <v>40739</v>
      </c>
      <c r="B198" s="77" t="s">
        <v>4</v>
      </c>
      <c r="C198" s="78"/>
      <c r="D198" s="12"/>
      <c r="E198" s="13"/>
      <c r="F198" s="86">
        <f t="shared" si="10"/>
      </c>
      <c r="G198" s="91">
        <f t="shared" si="11"/>
      </c>
      <c r="H198" s="64"/>
      <c r="I198" s="64"/>
      <c r="J198" s="18"/>
      <c r="K198" s="124"/>
      <c r="L198" s="14"/>
      <c r="M198" s="15"/>
      <c r="N198" s="80">
        <f t="shared" si="12"/>
      </c>
      <c r="O198" s="16"/>
      <c r="P198" s="16"/>
      <c r="Q198" s="16"/>
      <c r="R198" s="18"/>
      <c r="S198" s="126"/>
      <c r="T198" s="112"/>
      <c r="U198" s="119"/>
      <c r="V198" s="113"/>
      <c r="W198" s="126"/>
      <c r="X198" s="117"/>
      <c r="Y198" s="18"/>
      <c r="Z198" s="89"/>
      <c r="AA198" s="83"/>
    </row>
    <row r="199" spans="1:27" s="92" customFormat="1" ht="16.5" customHeight="1">
      <c r="A199" s="76">
        <v>40740</v>
      </c>
      <c r="B199" s="77" t="s">
        <v>5</v>
      </c>
      <c r="C199" s="78"/>
      <c r="D199" s="12"/>
      <c r="E199" s="13"/>
      <c r="F199" s="86">
        <f t="shared" si="10"/>
      </c>
      <c r="G199" s="91">
        <f t="shared" si="11"/>
      </c>
      <c r="H199" s="64"/>
      <c r="I199" s="64"/>
      <c r="J199" s="18"/>
      <c r="K199" s="124"/>
      <c r="L199" s="14"/>
      <c r="M199" s="15"/>
      <c r="N199" s="80">
        <f t="shared" si="12"/>
      </c>
      <c r="O199" s="16"/>
      <c r="P199" s="16"/>
      <c r="Q199" s="16"/>
      <c r="R199" s="18"/>
      <c r="S199" s="126"/>
      <c r="T199" s="112"/>
      <c r="U199" s="119"/>
      <c r="V199" s="113"/>
      <c r="W199" s="126"/>
      <c r="X199" s="117"/>
      <c r="Y199" s="18"/>
      <c r="Z199" s="89"/>
      <c r="AA199" s="84"/>
    </row>
    <row r="200" spans="1:27" s="92" customFormat="1" ht="16.5" customHeight="1">
      <c r="A200" s="76">
        <v>40741</v>
      </c>
      <c r="B200" s="77" t="s">
        <v>6</v>
      </c>
      <c r="C200" s="78"/>
      <c r="D200" s="12"/>
      <c r="E200" s="13"/>
      <c r="F200" s="86">
        <f t="shared" si="10"/>
      </c>
      <c r="G200" s="91">
        <f t="shared" si="11"/>
      </c>
      <c r="H200" s="64"/>
      <c r="I200" s="64"/>
      <c r="J200" s="18"/>
      <c r="K200" s="124"/>
      <c r="L200" s="14"/>
      <c r="M200" s="15"/>
      <c r="N200" s="80">
        <f t="shared" si="12"/>
      </c>
      <c r="O200" s="16"/>
      <c r="P200" s="16"/>
      <c r="Q200" s="16"/>
      <c r="R200" s="18"/>
      <c r="S200" s="126"/>
      <c r="T200" s="112"/>
      <c r="U200" s="119"/>
      <c r="V200" s="113"/>
      <c r="W200" s="126"/>
      <c r="X200" s="117"/>
      <c r="Y200" s="18"/>
      <c r="Z200" s="89"/>
      <c r="AA200" s="84"/>
    </row>
    <row r="201" spans="1:27" s="92" customFormat="1" ht="16.5" customHeight="1">
      <c r="A201" s="76">
        <v>40742</v>
      </c>
      <c r="B201" s="77" t="s">
        <v>7</v>
      </c>
      <c r="C201" s="78"/>
      <c r="D201" s="10"/>
      <c r="E201" s="11"/>
      <c r="F201" s="87">
        <f t="shared" si="10"/>
      </c>
      <c r="G201" s="88">
        <f t="shared" si="11"/>
      </c>
      <c r="H201" s="65"/>
      <c r="I201" s="65"/>
      <c r="J201" s="21"/>
      <c r="K201" s="79"/>
      <c r="L201" s="129"/>
      <c r="M201" s="19"/>
      <c r="N201" s="90">
        <f t="shared" si="12"/>
      </c>
      <c r="O201" s="20"/>
      <c r="P201" s="20"/>
      <c r="Q201" s="20"/>
      <c r="R201" s="21"/>
      <c r="S201" s="85"/>
      <c r="T201" s="114"/>
      <c r="U201" s="120"/>
      <c r="V201" s="115"/>
      <c r="W201" s="85"/>
      <c r="X201" s="118"/>
      <c r="Y201" s="21"/>
      <c r="Z201" s="89"/>
      <c r="AA201" s="84"/>
    </row>
    <row r="202" spans="1:27" s="92" customFormat="1" ht="16.5" customHeight="1">
      <c r="A202" s="76">
        <v>40743</v>
      </c>
      <c r="B202" s="77" t="s">
        <v>1</v>
      </c>
      <c r="C202" s="78"/>
      <c r="D202" s="10"/>
      <c r="E202" s="11"/>
      <c r="F202" s="87">
        <f t="shared" si="10"/>
      </c>
      <c r="G202" s="88">
        <f t="shared" si="11"/>
      </c>
      <c r="H202" s="65"/>
      <c r="I202" s="65"/>
      <c r="J202" s="21"/>
      <c r="K202" s="79"/>
      <c r="L202" s="10"/>
      <c r="M202" s="11"/>
      <c r="N202" s="87">
        <f t="shared" si="12"/>
      </c>
      <c r="O202" s="65"/>
      <c r="P202" s="65"/>
      <c r="Q202" s="65"/>
      <c r="R202" s="21"/>
      <c r="S202" s="85"/>
      <c r="T202" s="114"/>
      <c r="U202" s="120"/>
      <c r="V202" s="115"/>
      <c r="W202" s="85"/>
      <c r="X202" s="118"/>
      <c r="Y202" s="21"/>
      <c r="Z202" s="89"/>
      <c r="AA202" s="83"/>
    </row>
    <row r="203" spans="1:27" s="92" customFormat="1" ht="16.5" customHeight="1">
      <c r="A203" s="76">
        <v>40744</v>
      </c>
      <c r="B203" s="77" t="s">
        <v>2</v>
      </c>
      <c r="C203" s="78"/>
      <c r="D203" s="10"/>
      <c r="E203" s="11"/>
      <c r="F203" s="87">
        <f t="shared" si="10"/>
      </c>
      <c r="G203" s="88">
        <f t="shared" si="11"/>
      </c>
      <c r="H203" s="65"/>
      <c r="I203" s="65"/>
      <c r="J203" s="21"/>
      <c r="K203" s="79"/>
      <c r="L203" s="10"/>
      <c r="M203" s="11"/>
      <c r="N203" s="87">
        <f t="shared" si="12"/>
      </c>
      <c r="O203" s="65"/>
      <c r="P203" s="65"/>
      <c r="Q203" s="65"/>
      <c r="R203" s="21"/>
      <c r="S203" s="85"/>
      <c r="T203" s="114"/>
      <c r="U203" s="120"/>
      <c r="V203" s="115"/>
      <c r="W203" s="85"/>
      <c r="X203" s="118"/>
      <c r="Y203" s="21"/>
      <c r="Z203" s="89"/>
      <c r="AA203" s="84"/>
    </row>
    <row r="204" spans="1:27" s="92" customFormat="1" ht="16.5" customHeight="1">
      <c r="A204" s="76">
        <v>40745</v>
      </c>
      <c r="B204" s="77" t="s">
        <v>3</v>
      </c>
      <c r="C204" s="78"/>
      <c r="D204" s="10"/>
      <c r="E204" s="11"/>
      <c r="F204" s="87">
        <f t="shared" si="10"/>
      </c>
      <c r="G204" s="88">
        <f t="shared" si="11"/>
      </c>
      <c r="H204" s="65"/>
      <c r="I204" s="65"/>
      <c r="J204" s="21"/>
      <c r="K204" s="79"/>
      <c r="L204" s="10"/>
      <c r="M204" s="11"/>
      <c r="N204" s="87">
        <f t="shared" si="12"/>
      </c>
      <c r="O204" s="65"/>
      <c r="P204" s="65"/>
      <c r="Q204" s="65"/>
      <c r="R204" s="21"/>
      <c r="S204" s="85"/>
      <c r="T204" s="114"/>
      <c r="U204" s="120"/>
      <c r="V204" s="115"/>
      <c r="W204" s="85"/>
      <c r="X204" s="118"/>
      <c r="Y204" s="21"/>
      <c r="Z204" s="89"/>
      <c r="AA204" s="84"/>
    </row>
    <row r="205" spans="1:27" s="92" customFormat="1" ht="16.5" customHeight="1">
      <c r="A205" s="76">
        <v>40746</v>
      </c>
      <c r="B205" s="77" t="s">
        <v>4</v>
      </c>
      <c r="C205" s="78"/>
      <c r="D205" s="10"/>
      <c r="E205" s="11"/>
      <c r="F205" s="87">
        <f t="shared" si="10"/>
      </c>
      <c r="G205" s="88">
        <f t="shared" si="11"/>
      </c>
      <c r="H205" s="65"/>
      <c r="I205" s="65"/>
      <c r="J205" s="21"/>
      <c r="K205" s="79"/>
      <c r="L205" s="10"/>
      <c r="M205" s="11"/>
      <c r="N205" s="87">
        <f t="shared" si="12"/>
      </c>
      <c r="O205" s="65"/>
      <c r="P205" s="65"/>
      <c r="Q205" s="65"/>
      <c r="R205" s="21"/>
      <c r="S205" s="85"/>
      <c r="T205" s="114"/>
      <c r="U205" s="120"/>
      <c r="V205" s="115"/>
      <c r="W205" s="85"/>
      <c r="X205" s="118"/>
      <c r="Y205" s="21"/>
      <c r="Z205" s="89"/>
      <c r="AA205" s="84"/>
    </row>
    <row r="206" spans="1:27" s="92" customFormat="1" ht="16.5" customHeight="1">
      <c r="A206" s="76">
        <v>40747</v>
      </c>
      <c r="B206" s="77" t="s">
        <v>5</v>
      </c>
      <c r="C206" s="78"/>
      <c r="D206" s="10"/>
      <c r="E206" s="11"/>
      <c r="F206" s="87">
        <f t="shared" si="10"/>
      </c>
      <c r="G206" s="88">
        <f t="shared" si="11"/>
      </c>
      <c r="H206" s="65"/>
      <c r="I206" s="65"/>
      <c r="J206" s="21"/>
      <c r="K206" s="79"/>
      <c r="L206" s="10"/>
      <c r="M206" s="11"/>
      <c r="N206" s="87">
        <f t="shared" si="12"/>
      </c>
      <c r="O206" s="65"/>
      <c r="P206" s="65"/>
      <c r="Q206" s="65"/>
      <c r="R206" s="21"/>
      <c r="S206" s="85"/>
      <c r="T206" s="114"/>
      <c r="U206" s="120"/>
      <c r="V206" s="115"/>
      <c r="W206" s="85"/>
      <c r="X206" s="118"/>
      <c r="Y206" s="21"/>
      <c r="Z206" s="89"/>
      <c r="AA206" s="83"/>
    </row>
    <row r="207" spans="1:27" s="92" customFormat="1" ht="16.5" customHeight="1">
      <c r="A207" s="76">
        <v>40748</v>
      </c>
      <c r="B207" s="77" t="s">
        <v>6</v>
      </c>
      <c r="C207" s="78"/>
      <c r="D207" s="10"/>
      <c r="E207" s="11"/>
      <c r="F207" s="87">
        <f t="shared" si="10"/>
      </c>
      <c r="G207" s="88">
        <f t="shared" si="11"/>
      </c>
      <c r="H207" s="65"/>
      <c r="I207" s="65"/>
      <c r="J207" s="21"/>
      <c r="K207" s="79"/>
      <c r="L207" s="10"/>
      <c r="M207" s="11"/>
      <c r="N207" s="87">
        <f t="shared" si="12"/>
      </c>
      <c r="O207" s="65"/>
      <c r="P207" s="65"/>
      <c r="Q207" s="65"/>
      <c r="R207" s="21"/>
      <c r="S207" s="85"/>
      <c r="T207" s="114"/>
      <c r="U207" s="120"/>
      <c r="V207" s="115"/>
      <c r="W207" s="85"/>
      <c r="X207" s="118"/>
      <c r="Y207" s="21"/>
      <c r="Z207" s="89"/>
      <c r="AA207" s="84"/>
    </row>
    <row r="208" spans="1:27" s="92" customFormat="1" ht="16.5" customHeight="1">
      <c r="A208" s="76">
        <v>40749</v>
      </c>
      <c r="B208" s="77" t="s">
        <v>7</v>
      </c>
      <c r="C208" s="78"/>
      <c r="D208" s="12"/>
      <c r="E208" s="13"/>
      <c r="F208" s="86">
        <f t="shared" si="10"/>
      </c>
      <c r="G208" s="91">
        <f t="shared" si="11"/>
      </c>
      <c r="H208" s="64"/>
      <c r="I208" s="64"/>
      <c r="J208" s="18"/>
      <c r="K208" s="124"/>
      <c r="L208" s="12"/>
      <c r="M208" s="13"/>
      <c r="N208" s="86">
        <f t="shared" si="12"/>
      </c>
      <c r="O208" s="64"/>
      <c r="P208" s="64"/>
      <c r="Q208" s="64"/>
      <c r="R208" s="18"/>
      <c r="S208" s="126"/>
      <c r="T208" s="112"/>
      <c r="U208" s="119"/>
      <c r="V208" s="113"/>
      <c r="W208" s="126"/>
      <c r="X208" s="117"/>
      <c r="Y208" s="18"/>
      <c r="Z208" s="89"/>
      <c r="AA208" s="84"/>
    </row>
    <row r="209" spans="1:27" s="92" customFormat="1" ht="16.5" customHeight="1">
      <c r="A209" s="76">
        <v>40750</v>
      </c>
      <c r="B209" s="77" t="s">
        <v>1</v>
      </c>
      <c r="C209" s="78"/>
      <c r="D209" s="12"/>
      <c r="E209" s="13"/>
      <c r="F209" s="86">
        <f t="shared" si="10"/>
      </c>
      <c r="G209" s="91">
        <f t="shared" si="11"/>
      </c>
      <c r="H209" s="64"/>
      <c r="I209" s="64"/>
      <c r="J209" s="18"/>
      <c r="K209" s="124"/>
      <c r="L209" s="12"/>
      <c r="M209" s="15"/>
      <c r="N209" s="80">
        <f t="shared" si="12"/>
      </c>
      <c r="O209" s="16"/>
      <c r="P209" s="16"/>
      <c r="Q209" s="16"/>
      <c r="R209" s="18"/>
      <c r="S209" s="126"/>
      <c r="T209" s="112"/>
      <c r="U209" s="119"/>
      <c r="V209" s="113"/>
      <c r="W209" s="126"/>
      <c r="X209" s="117"/>
      <c r="Y209" s="18"/>
      <c r="Z209" s="89"/>
      <c r="AA209" s="84"/>
    </row>
    <row r="210" spans="1:27" s="92" customFormat="1" ht="16.5" customHeight="1">
      <c r="A210" s="76">
        <v>40751</v>
      </c>
      <c r="B210" s="77" t="s">
        <v>2</v>
      </c>
      <c r="C210" s="78"/>
      <c r="D210" s="12"/>
      <c r="E210" s="13"/>
      <c r="F210" s="86">
        <f t="shared" si="10"/>
      </c>
      <c r="G210" s="91">
        <f t="shared" si="11"/>
      </c>
      <c r="H210" s="64"/>
      <c r="I210" s="64"/>
      <c r="J210" s="18"/>
      <c r="K210" s="124"/>
      <c r="L210" s="14"/>
      <c r="M210" s="15"/>
      <c r="N210" s="80">
        <f t="shared" si="12"/>
      </c>
      <c r="O210" s="16"/>
      <c r="P210" s="16"/>
      <c r="Q210" s="16"/>
      <c r="R210" s="18"/>
      <c r="S210" s="126"/>
      <c r="T210" s="112"/>
      <c r="U210" s="119"/>
      <c r="V210" s="113"/>
      <c r="W210" s="126"/>
      <c r="X210" s="117"/>
      <c r="Y210" s="18"/>
      <c r="Z210" s="89"/>
      <c r="AA210" s="83"/>
    </row>
    <row r="211" spans="1:27" s="92" customFormat="1" ht="16.5" customHeight="1">
      <c r="A211" s="76">
        <v>40752</v>
      </c>
      <c r="B211" s="77" t="s">
        <v>3</v>
      </c>
      <c r="C211" s="78"/>
      <c r="D211" s="12"/>
      <c r="E211" s="13"/>
      <c r="F211" s="86">
        <f t="shared" si="10"/>
      </c>
      <c r="G211" s="91">
        <f t="shared" si="11"/>
      </c>
      <c r="H211" s="64"/>
      <c r="I211" s="64"/>
      <c r="J211" s="18"/>
      <c r="K211" s="124"/>
      <c r="L211" s="14"/>
      <c r="M211" s="15"/>
      <c r="N211" s="80">
        <f t="shared" si="12"/>
      </c>
      <c r="O211" s="16"/>
      <c r="P211" s="16"/>
      <c r="Q211" s="16"/>
      <c r="R211" s="18"/>
      <c r="S211" s="126"/>
      <c r="T211" s="112"/>
      <c r="U211" s="119"/>
      <c r="V211" s="113"/>
      <c r="W211" s="126"/>
      <c r="X211" s="117"/>
      <c r="Y211" s="18"/>
      <c r="Z211" s="89"/>
      <c r="AA211" s="84"/>
    </row>
    <row r="212" spans="1:27" s="92" customFormat="1" ht="16.5" customHeight="1">
      <c r="A212" s="76">
        <v>40753</v>
      </c>
      <c r="B212" s="77" t="s">
        <v>4</v>
      </c>
      <c r="C212" s="78"/>
      <c r="D212" s="12"/>
      <c r="E212" s="13"/>
      <c r="F212" s="86">
        <f t="shared" si="10"/>
      </c>
      <c r="G212" s="91">
        <f t="shared" si="11"/>
      </c>
      <c r="H212" s="64"/>
      <c r="I212" s="64"/>
      <c r="J212" s="18"/>
      <c r="K212" s="124"/>
      <c r="L212" s="14"/>
      <c r="M212" s="15"/>
      <c r="N212" s="80">
        <f t="shared" si="12"/>
      </c>
      <c r="O212" s="16"/>
      <c r="P212" s="16"/>
      <c r="Q212" s="16"/>
      <c r="R212" s="18"/>
      <c r="S212" s="126"/>
      <c r="T212" s="112"/>
      <c r="U212" s="119"/>
      <c r="V212" s="113"/>
      <c r="W212" s="126"/>
      <c r="X212" s="117"/>
      <c r="Y212" s="18"/>
      <c r="Z212" s="89"/>
      <c r="AA212" s="84"/>
    </row>
    <row r="213" spans="1:27" s="92" customFormat="1" ht="16.5" customHeight="1">
      <c r="A213" s="76">
        <v>40754</v>
      </c>
      <c r="B213" s="77" t="s">
        <v>5</v>
      </c>
      <c r="C213" s="78"/>
      <c r="D213" s="12"/>
      <c r="E213" s="13"/>
      <c r="F213" s="86">
        <f aca="true" t="shared" si="13" ref="F213:F276">IF(E213&lt;&gt;"",(D213/E213)/24,"")</f>
      </c>
      <c r="G213" s="91">
        <f aca="true" t="shared" si="14" ref="G213:G276">IF(E213&lt;&gt;"",E213/D213,"")</f>
      </c>
      <c r="H213" s="64"/>
      <c r="I213" s="64"/>
      <c r="J213" s="18"/>
      <c r="K213" s="124"/>
      <c r="L213" s="14"/>
      <c r="M213" s="15"/>
      <c r="N213" s="80">
        <f aca="true" t="shared" si="15" ref="N213:N276">IF(M213&lt;&gt;"",(L213/M213)/24,"")</f>
      </c>
      <c r="O213" s="16"/>
      <c r="P213" s="16"/>
      <c r="Q213" s="16"/>
      <c r="R213" s="18"/>
      <c r="S213" s="126"/>
      <c r="T213" s="112"/>
      <c r="U213" s="119"/>
      <c r="V213" s="113"/>
      <c r="W213" s="126"/>
      <c r="X213" s="117"/>
      <c r="Y213" s="18"/>
      <c r="Z213" s="89"/>
      <c r="AA213" s="84"/>
    </row>
    <row r="214" spans="1:27" s="92" customFormat="1" ht="16.5" customHeight="1">
      <c r="A214" s="76">
        <v>40755</v>
      </c>
      <c r="B214" s="77" t="s">
        <v>6</v>
      </c>
      <c r="C214" s="78"/>
      <c r="D214" s="12"/>
      <c r="E214" s="13"/>
      <c r="F214" s="86">
        <f t="shared" si="13"/>
      </c>
      <c r="G214" s="91">
        <f t="shared" si="14"/>
      </c>
      <c r="H214" s="64"/>
      <c r="I214" s="64"/>
      <c r="J214" s="18"/>
      <c r="K214" s="124"/>
      <c r="L214" s="14"/>
      <c r="M214" s="15"/>
      <c r="N214" s="80">
        <f t="shared" si="15"/>
      </c>
      <c r="O214" s="16"/>
      <c r="P214" s="16"/>
      <c r="Q214" s="16"/>
      <c r="R214" s="18"/>
      <c r="S214" s="126"/>
      <c r="T214" s="112"/>
      <c r="U214" s="119"/>
      <c r="V214" s="113"/>
      <c r="W214" s="126"/>
      <c r="X214" s="117"/>
      <c r="Y214" s="18"/>
      <c r="Z214" s="89"/>
      <c r="AA214" s="83"/>
    </row>
    <row r="215" spans="1:27" s="92" customFormat="1" ht="16.5" customHeight="1">
      <c r="A215" s="76">
        <v>40756</v>
      </c>
      <c r="B215" s="77" t="s">
        <v>7</v>
      </c>
      <c r="C215" s="78"/>
      <c r="D215" s="10"/>
      <c r="E215" s="11"/>
      <c r="F215" s="87">
        <f t="shared" si="13"/>
      </c>
      <c r="G215" s="88">
        <f t="shared" si="14"/>
      </c>
      <c r="H215" s="65"/>
      <c r="I215" s="65"/>
      <c r="J215" s="21"/>
      <c r="K215" s="79"/>
      <c r="L215" s="129"/>
      <c r="M215" s="19"/>
      <c r="N215" s="90">
        <f t="shared" si="15"/>
      </c>
      <c r="O215" s="20"/>
      <c r="P215" s="20"/>
      <c r="Q215" s="20"/>
      <c r="R215" s="21"/>
      <c r="S215" s="85"/>
      <c r="T215" s="114"/>
      <c r="U215" s="120"/>
      <c r="V215" s="115"/>
      <c r="W215" s="85"/>
      <c r="X215" s="118"/>
      <c r="Y215" s="21"/>
      <c r="Z215" s="89"/>
      <c r="AA215" s="84"/>
    </row>
    <row r="216" spans="1:27" s="92" customFormat="1" ht="16.5" customHeight="1">
      <c r="A216" s="76">
        <v>40757</v>
      </c>
      <c r="B216" s="77" t="s">
        <v>1</v>
      </c>
      <c r="C216" s="78"/>
      <c r="D216" s="10"/>
      <c r="E216" s="11"/>
      <c r="F216" s="87">
        <f t="shared" si="13"/>
      </c>
      <c r="G216" s="88">
        <f t="shared" si="14"/>
      </c>
      <c r="H216" s="65"/>
      <c r="I216" s="65"/>
      <c r="J216" s="21"/>
      <c r="K216" s="79"/>
      <c r="L216" s="10"/>
      <c r="M216" s="11"/>
      <c r="N216" s="87">
        <f t="shared" si="15"/>
      </c>
      <c r="O216" s="65"/>
      <c r="P216" s="65"/>
      <c r="Q216" s="65"/>
      <c r="R216" s="21"/>
      <c r="S216" s="85"/>
      <c r="T216" s="114"/>
      <c r="U216" s="120"/>
      <c r="V216" s="115"/>
      <c r="W216" s="85"/>
      <c r="X216" s="118"/>
      <c r="Y216" s="21"/>
      <c r="Z216" s="89"/>
      <c r="AA216" s="84"/>
    </row>
    <row r="217" spans="1:27" s="92" customFormat="1" ht="16.5" customHeight="1">
      <c r="A217" s="76">
        <v>40758</v>
      </c>
      <c r="B217" s="77" t="s">
        <v>2</v>
      </c>
      <c r="C217" s="78"/>
      <c r="D217" s="10"/>
      <c r="E217" s="11"/>
      <c r="F217" s="87">
        <f t="shared" si="13"/>
      </c>
      <c r="G217" s="88">
        <f t="shared" si="14"/>
      </c>
      <c r="H217" s="65"/>
      <c r="I217" s="65"/>
      <c r="J217" s="21"/>
      <c r="K217" s="79"/>
      <c r="L217" s="10"/>
      <c r="M217" s="11"/>
      <c r="N217" s="87">
        <f t="shared" si="15"/>
      </c>
      <c r="O217" s="65"/>
      <c r="P217" s="65"/>
      <c r="Q217" s="65"/>
      <c r="R217" s="21"/>
      <c r="S217" s="85"/>
      <c r="T217" s="114"/>
      <c r="U217" s="120"/>
      <c r="V217" s="115"/>
      <c r="W217" s="85"/>
      <c r="X217" s="118"/>
      <c r="Y217" s="21"/>
      <c r="Z217" s="89"/>
      <c r="AA217" s="84"/>
    </row>
    <row r="218" spans="1:27" s="92" customFormat="1" ht="16.5" customHeight="1">
      <c r="A218" s="76">
        <v>40759</v>
      </c>
      <c r="B218" s="77" t="s">
        <v>3</v>
      </c>
      <c r="C218" s="78"/>
      <c r="D218" s="10"/>
      <c r="E218" s="11"/>
      <c r="F218" s="87">
        <f t="shared" si="13"/>
      </c>
      <c r="G218" s="88">
        <f t="shared" si="14"/>
      </c>
      <c r="H218" s="65"/>
      <c r="I218" s="65"/>
      <c r="J218" s="21"/>
      <c r="K218" s="79"/>
      <c r="L218" s="10"/>
      <c r="M218" s="11"/>
      <c r="N218" s="87">
        <f t="shared" si="15"/>
      </c>
      <c r="O218" s="65"/>
      <c r="P218" s="65"/>
      <c r="Q218" s="65"/>
      <c r="R218" s="21"/>
      <c r="S218" s="85"/>
      <c r="T218" s="114"/>
      <c r="U218" s="120"/>
      <c r="V218" s="115"/>
      <c r="W218" s="85"/>
      <c r="X218" s="118"/>
      <c r="Y218" s="21"/>
      <c r="Z218" s="89"/>
      <c r="AA218" s="83"/>
    </row>
    <row r="219" spans="1:27" s="92" customFormat="1" ht="16.5" customHeight="1">
      <c r="A219" s="76">
        <v>40760</v>
      </c>
      <c r="B219" s="77" t="s">
        <v>4</v>
      </c>
      <c r="C219" s="78"/>
      <c r="D219" s="10"/>
      <c r="E219" s="11"/>
      <c r="F219" s="87">
        <f t="shared" si="13"/>
      </c>
      <c r="G219" s="88">
        <f t="shared" si="14"/>
      </c>
      <c r="H219" s="65"/>
      <c r="I219" s="65"/>
      <c r="J219" s="21"/>
      <c r="K219" s="79"/>
      <c r="L219" s="10"/>
      <c r="M219" s="11"/>
      <c r="N219" s="87">
        <f t="shared" si="15"/>
      </c>
      <c r="O219" s="65"/>
      <c r="P219" s="65"/>
      <c r="Q219" s="65"/>
      <c r="R219" s="21"/>
      <c r="S219" s="85"/>
      <c r="T219" s="114"/>
      <c r="U219" s="120"/>
      <c r="V219" s="115"/>
      <c r="W219" s="85"/>
      <c r="X219" s="118"/>
      <c r="Y219" s="21"/>
      <c r="Z219" s="89"/>
      <c r="AA219" s="84"/>
    </row>
    <row r="220" spans="1:27" s="92" customFormat="1" ht="16.5" customHeight="1">
      <c r="A220" s="76">
        <v>40761</v>
      </c>
      <c r="B220" s="77" t="s">
        <v>5</v>
      </c>
      <c r="C220" s="78"/>
      <c r="D220" s="10"/>
      <c r="E220" s="11"/>
      <c r="F220" s="87">
        <f t="shared" si="13"/>
      </c>
      <c r="G220" s="88">
        <f t="shared" si="14"/>
      </c>
      <c r="H220" s="65"/>
      <c r="I220" s="65"/>
      <c r="J220" s="21"/>
      <c r="K220" s="79"/>
      <c r="L220" s="10"/>
      <c r="M220" s="11"/>
      <c r="N220" s="87">
        <f t="shared" si="15"/>
      </c>
      <c r="O220" s="65"/>
      <c r="P220" s="65"/>
      <c r="Q220" s="65"/>
      <c r="R220" s="21"/>
      <c r="S220" s="85"/>
      <c r="T220" s="114"/>
      <c r="U220" s="120"/>
      <c r="V220" s="115"/>
      <c r="W220" s="85"/>
      <c r="X220" s="118"/>
      <c r="Y220" s="21"/>
      <c r="Z220" s="89"/>
      <c r="AA220" s="84"/>
    </row>
    <row r="221" spans="1:27" s="92" customFormat="1" ht="16.5" customHeight="1">
      <c r="A221" s="76">
        <v>40762</v>
      </c>
      <c r="B221" s="77" t="s">
        <v>6</v>
      </c>
      <c r="C221" s="78"/>
      <c r="D221" s="10"/>
      <c r="E221" s="11"/>
      <c r="F221" s="87">
        <f t="shared" si="13"/>
      </c>
      <c r="G221" s="88">
        <f t="shared" si="14"/>
      </c>
      <c r="H221" s="65"/>
      <c r="I221" s="65"/>
      <c r="J221" s="21"/>
      <c r="K221" s="79"/>
      <c r="L221" s="10"/>
      <c r="M221" s="11"/>
      <c r="N221" s="87">
        <f t="shared" si="15"/>
      </c>
      <c r="O221" s="65"/>
      <c r="P221" s="65"/>
      <c r="Q221" s="65"/>
      <c r="R221" s="21"/>
      <c r="S221" s="85"/>
      <c r="T221" s="114"/>
      <c r="U221" s="120"/>
      <c r="V221" s="115"/>
      <c r="W221" s="85"/>
      <c r="X221" s="118"/>
      <c r="Y221" s="21"/>
      <c r="Z221" s="89"/>
      <c r="AA221" s="84"/>
    </row>
    <row r="222" spans="1:27" s="92" customFormat="1" ht="16.5" customHeight="1">
      <c r="A222" s="76">
        <v>40763</v>
      </c>
      <c r="B222" s="77" t="s">
        <v>7</v>
      </c>
      <c r="C222" s="78"/>
      <c r="D222" s="12"/>
      <c r="E222" s="13"/>
      <c r="F222" s="86">
        <f t="shared" si="13"/>
      </c>
      <c r="G222" s="91">
        <f t="shared" si="14"/>
      </c>
      <c r="H222" s="64"/>
      <c r="I222" s="64"/>
      <c r="J222" s="18"/>
      <c r="K222" s="124"/>
      <c r="L222" s="12"/>
      <c r="M222" s="13"/>
      <c r="N222" s="86">
        <f t="shared" si="15"/>
      </c>
      <c r="O222" s="64"/>
      <c r="P222" s="64"/>
      <c r="Q222" s="64"/>
      <c r="R222" s="18"/>
      <c r="S222" s="126"/>
      <c r="T222" s="112"/>
      <c r="U222" s="119"/>
      <c r="V222" s="113"/>
      <c r="W222" s="126"/>
      <c r="X222" s="117"/>
      <c r="Y222" s="18"/>
      <c r="Z222" s="89"/>
      <c r="AA222" s="83"/>
    </row>
    <row r="223" spans="1:27" s="92" customFormat="1" ht="16.5" customHeight="1">
      <c r="A223" s="76">
        <v>40764</v>
      </c>
      <c r="B223" s="77" t="s">
        <v>1</v>
      </c>
      <c r="C223" s="78"/>
      <c r="D223" s="12"/>
      <c r="E223" s="13"/>
      <c r="F223" s="86">
        <f t="shared" si="13"/>
      </c>
      <c r="G223" s="91">
        <f t="shared" si="14"/>
      </c>
      <c r="H223" s="64"/>
      <c r="I223" s="64"/>
      <c r="J223" s="18"/>
      <c r="K223" s="124"/>
      <c r="L223" s="12"/>
      <c r="M223" s="15"/>
      <c r="N223" s="80">
        <f t="shared" si="15"/>
      </c>
      <c r="O223" s="16"/>
      <c r="P223" s="16"/>
      <c r="Q223" s="16"/>
      <c r="R223" s="18"/>
      <c r="S223" s="126"/>
      <c r="T223" s="112"/>
      <c r="U223" s="119"/>
      <c r="V223" s="113"/>
      <c r="W223" s="126"/>
      <c r="X223" s="117"/>
      <c r="Y223" s="18"/>
      <c r="Z223" s="89"/>
      <c r="AA223" s="84"/>
    </row>
    <row r="224" spans="1:27" s="92" customFormat="1" ht="16.5" customHeight="1">
      <c r="A224" s="76">
        <v>40765</v>
      </c>
      <c r="B224" s="77" t="s">
        <v>2</v>
      </c>
      <c r="C224" s="78"/>
      <c r="D224" s="12"/>
      <c r="E224" s="13"/>
      <c r="F224" s="86">
        <f t="shared" si="13"/>
      </c>
      <c r="G224" s="91">
        <f t="shared" si="14"/>
      </c>
      <c r="H224" s="64"/>
      <c r="I224" s="64"/>
      <c r="J224" s="18"/>
      <c r="K224" s="124"/>
      <c r="L224" s="14"/>
      <c r="M224" s="15"/>
      <c r="N224" s="80">
        <f t="shared" si="15"/>
      </c>
      <c r="O224" s="16"/>
      <c r="P224" s="16"/>
      <c r="Q224" s="16"/>
      <c r="R224" s="18"/>
      <c r="S224" s="126"/>
      <c r="T224" s="112"/>
      <c r="U224" s="119"/>
      <c r="V224" s="113"/>
      <c r="W224" s="126"/>
      <c r="X224" s="117"/>
      <c r="Y224" s="18"/>
      <c r="Z224" s="89"/>
      <c r="AA224" s="84"/>
    </row>
    <row r="225" spans="1:27" s="92" customFormat="1" ht="16.5" customHeight="1">
      <c r="A225" s="76">
        <v>40766</v>
      </c>
      <c r="B225" s="77" t="s">
        <v>3</v>
      </c>
      <c r="C225" s="78"/>
      <c r="D225" s="12"/>
      <c r="E225" s="13"/>
      <c r="F225" s="86">
        <f t="shared" si="13"/>
      </c>
      <c r="G225" s="91">
        <f t="shared" si="14"/>
      </c>
      <c r="H225" s="64"/>
      <c r="I225" s="64"/>
      <c r="J225" s="18"/>
      <c r="K225" s="124"/>
      <c r="L225" s="14"/>
      <c r="M225" s="15"/>
      <c r="N225" s="80">
        <f t="shared" si="15"/>
      </c>
      <c r="O225" s="16"/>
      <c r="P225" s="16"/>
      <c r="Q225" s="16"/>
      <c r="R225" s="18"/>
      <c r="S225" s="126"/>
      <c r="T225" s="112"/>
      <c r="U225" s="119"/>
      <c r="V225" s="113"/>
      <c r="W225" s="126"/>
      <c r="X225" s="117"/>
      <c r="Y225" s="18"/>
      <c r="Z225" s="89"/>
      <c r="AA225" s="84"/>
    </row>
    <row r="226" spans="1:27" s="92" customFormat="1" ht="16.5" customHeight="1">
      <c r="A226" s="76">
        <v>40767</v>
      </c>
      <c r="B226" s="77" t="s">
        <v>4</v>
      </c>
      <c r="C226" s="78"/>
      <c r="D226" s="12"/>
      <c r="E226" s="13"/>
      <c r="F226" s="86">
        <f t="shared" si="13"/>
      </c>
      <c r="G226" s="91">
        <f t="shared" si="14"/>
      </c>
      <c r="H226" s="64"/>
      <c r="I226" s="64"/>
      <c r="J226" s="18"/>
      <c r="K226" s="124"/>
      <c r="L226" s="14"/>
      <c r="M226" s="15"/>
      <c r="N226" s="80">
        <f t="shared" si="15"/>
      </c>
      <c r="O226" s="16"/>
      <c r="P226" s="16"/>
      <c r="Q226" s="16"/>
      <c r="R226" s="18"/>
      <c r="S226" s="126"/>
      <c r="T226" s="112"/>
      <c r="U226" s="119"/>
      <c r="V226" s="113"/>
      <c r="W226" s="126"/>
      <c r="X226" s="117"/>
      <c r="Y226" s="18"/>
      <c r="Z226" s="89"/>
      <c r="AA226" s="83"/>
    </row>
    <row r="227" spans="1:27" s="92" customFormat="1" ht="16.5" customHeight="1">
      <c r="A227" s="76">
        <v>40768</v>
      </c>
      <c r="B227" s="77" t="s">
        <v>5</v>
      </c>
      <c r="C227" s="78"/>
      <c r="D227" s="12"/>
      <c r="E227" s="13"/>
      <c r="F227" s="86">
        <f t="shared" si="13"/>
      </c>
      <c r="G227" s="91">
        <f t="shared" si="14"/>
      </c>
      <c r="H227" s="64"/>
      <c r="I227" s="64"/>
      <c r="J227" s="18"/>
      <c r="K227" s="124"/>
      <c r="L227" s="14"/>
      <c r="M227" s="15"/>
      <c r="N227" s="80">
        <f t="shared" si="15"/>
      </c>
      <c r="O227" s="16"/>
      <c r="P227" s="16"/>
      <c r="Q227" s="16"/>
      <c r="R227" s="18"/>
      <c r="S227" s="126"/>
      <c r="T227" s="112"/>
      <c r="U227" s="119"/>
      <c r="V227" s="113"/>
      <c r="W227" s="126"/>
      <c r="X227" s="117"/>
      <c r="Y227" s="18"/>
      <c r="Z227" s="89"/>
      <c r="AA227" s="84"/>
    </row>
    <row r="228" spans="1:27" s="92" customFormat="1" ht="16.5" customHeight="1">
      <c r="A228" s="76">
        <v>40769</v>
      </c>
      <c r="B228" s="77" t="s">
        <v>6</v>
      </c>
      <c r="C228" s="78"/>
      <c r="D228" s="12"/>
      <c r="E228" s="13"/>
      <c r="F228" s="86">
        <f t="shared" si="13"/>
      </c>
      <c r="G228" s="91">
        <f t="shared" si="14"/>
      </c>
      <c r="H228" s="64"/>
      <c r="I228" s="64"/>
      <c r="J228" s="18"/>
      <c r="K228" s="124"/>
      <c r="L228" s="14"/>
      <c r="M228" s="15"/>
      <c r="N228" s="80">
        <f t="shared" si="15"/>
      </c>
      <c r="O228" s="16"/>
      <c r="P228" s="16"/>
      <c r="Q228" s="16"/>
      <c r="R228" s="18"/>
      <c r="S228" s="126"/>
      <c r="T228" s="112"/>
      <c r="U228" s="119"/>
      <c r="V228" s="113"/>
      <c r="W228" s="126"/>
      <c r="X228" s="117"/>
      <c r="Y228" s="18"/>
      <c r="Z228" s="89"/>
      <c r="AA228" s="84"/>
    </row>
    <row r="229" spans="1:27" s="92" customFormat="1" ht="16.5" customHeight="1">
      <c r="A229" s="76">
        <v>40770</v>
      </c>
      <c r="B229" s="77" t="s">
        <v>7</v>
      </c>
      <c r="C229" s="78"/>
      <c r="D229" s="10"/>
      <c r="E229" s="11"/>
      <c r="F229" s="87">
        <f t="shared" si="13"/>
      </c>
      <c r="G229" s="88">
        <f t="shared" si="14"/>
      </c>
      <c r="H229" s="65"/>
      <c r="I229" s="65"/>
      <c r="J229" s="21"/>
      <c r="K229" s="79"/>
      <c r="L229" s="129"/>
      <c r="M229" s="19"/>
      <c r="N229" s="90">
        <f t="shared" si="15"/>
      </c>
      <c r="O229" s="20"/>
      <c r="P229" s="20"/>
      <c r="Q229" s="20"/>
      <c r="R229" s="21"/>
      <c r="S229" s="85"/>
      <c r="T229" s="114"/>
      <c r="U229" s="120"/>
      <c r="V229" s="115"/>
      <c r="W229" s="85"/>
      <c r="X229" s="118"/>
      <c r="Y229" s="21"/>
      <c r="Z229" s="89"/>
      <c r="AA229" s="84"/>
    </row>
    <row r="230" spans="1:27" s="92" customFormat="1" ht="16.5" customHeight="1">
      <c r="A230" s="76">
        <v>40771</v>
      </c>
      <c r="B230" s="77" t="s">
        <v>1</v>
      </c>
      <c r="C230" s="78"/>
      <c r="D230" s="10"/>
      <c r="E230" s="11"/>
      <c r="F230" s="87">
        <f t="shared" si="13"/>
      </c>
      <c r="G230" s="88">
        <f t="shared" si="14"/>
      </c>
      <c r="H230" s="65"/>
      <c r="I230" s="65"/>
      <c r="J230" s="21"/>
      <c r="K230" s="79"/>
      <c r="L230" s="10"/>
      <c r="M230" s="11"/>
      <c r="N230" s="87">
        <f t="shared" si="15"/>
      </c>
      <c r="O230" s="65"/>
      <c r="P230" s="65"/>
      <c r="Q230" s="65"/>
      <c r="R230" s="21"/>
      <c r="S230" s="85"/>
      <c r="T230" s="114"/>
      <c r="U230" s="120"/>
      <c r="V230" s="115"/>
      <c r="W230" s="85"/>
      <c r="X230" s="118"/>
      <c r="Y230" s="21"/>
      <c r="Z230" s="89"/>
      <c r="AA230" s="83"/>
    </row>
    <row r="231" spans="1:27" s="92" customFormat="1" ht="16.5" customHeight="1">
      <c r="A231" s="76">
        <v>40772</v>
      </c>
      <c r="B231" s="77" t="s">
        <v>2</v>
      </c>
      <c r="C231" s="78"/>
      <c r="D231" s="10"/>
      <c r="E231" s="11"/>
      <c r="F231" s="87">
        <f t="shared" si="13"/>
      </c>
      <c r="G231" s="88">
        <f t="shared" si="14"/>
      </c>
      <c r="H231" s="65"/>
      <c r="I231" s="65"/>
      <c r="J231" s="21"/>
      <c r="K231" s="79"/>
      <c r="L231" s="10"/>
      <c r="M231" s="11"/>
      <c r="N231" s="87">
        <f t="shared" si="15"/>
      </c>
      <c r="O231" s="65"/>
      <c r="P231" s="65"/>
      <c r="Q231" s="65"/>
      <c r="R231" s="21"/>
      <c r="S231" s="85"/>
      <c r="T231" s="114"/>
      <c r="U231" s="120"/>
      <c r="V231" s="115"/>
      <c r="W231" s="85"/>
      <c r="X231" s="118"/>
      <c r="Y231" s="21"/>
      <c r="Z231" s="89"/>
      <c r="AA231" s="84"/>
    </row>
    <row r="232" spans="1:27" s="92" customFormat="1" ht="16.5" customHeight="1">
      <c r="A232" s="76">
        <v>40773</v>
      </c>
      <c r="B232" s="77" t="s">
        <v>3</v>
      </c>
      <c r="C232" s="78"/>
      <c r="D232" s="10"/>
      <c r="E232" s="11"/>
      <c r="F232" s="87">
        <f t="shared" si="13"/>
      </c>
      <c r="G232" s="88">
        <f t="shared" si="14"/>
      </c>
      <c r="H232" s="65"/>
      <c r="I232" s="65"/>
      <c r="J232" s="21"/>
      <c r="K232" s="79"/>
      <c r="L232" s="10"/>
      <c r="M232" s="11"/>
      <c r="N232" s="87">
        <f t="shared" si="15"/>
      </c>
      <c r="O232" s="65"/>
      <c r="P232" s="65"/>
      <c r="Q232" s="65"/>
      <c r="R232" s="21"/>
      <c r="S232" s="85"/>
      <c r="T232" s="114"/>
      <c r="U232" s="120"/>
      <c r="V232" s="115"/>
      <c r="W232" s="85"/>
      <c r="X232" s="118"/>
      <c r="Y232" s="21"/>
      <c r="Z232" s="89"/>
      <c r="AA232" s="84"/>
    </row>
    <row r="233" spans="1:27" s="92" customFormat="1" ht="16.5" customHeight="1">
      <c r="A233" s="76">
        <v>40774</v>
      </c>
      <c r="B233" s="77" t="s">
        <v>4</v>
      </c>
      <c r="C233" s="78"/>
      <c r="D233" s="10"/>
      <c r="E233" s="11"/>
      <c r="F233" s="87">
        <f t="shared" si="13"/>
      </c>
      <c r="G233" s="88">
        <f t="shared" si="14"/>
      </c>
      <c r="H233" s="65"/>
      <c r="I233" s="65"/>
      <c r="J233" s="21"/>
      <c r="K233" s="79"/>
      <c r="L233" s="10"/>
      <c r="M233" s="11"/>
      <c r="N233" s="87">
        <f t="shared" si="15"/>
      </c>
      <c r="O233" s="65"/>
      <c r="P233" s="65"/>
      <c r="Q233" s="65"/>
      <c r="R233" s="21"/>
      <c r="S233" s="85"/>
      <c r="T233" s="114"/>
      <c r="U233" s="120"/>
      <c r="V233" s="115"/>
      <c r="W233" s="85"/>
      <c r="X233" s="118"/>
      <c r="Y233" s="21"/>
      <c r="Z233" s="89"/>
      <c r="AA233" s="84"/>
    </row>
    <row r="234" spans="1:27" s="92" customFormat="1" ht="16.5" customHeight="1">
      <c r="A234" s="76">
        <v>40775</v>
      </c>
      <c r="B234" s="77" t="s">
        <v>5</v>
      </c>
      <c r="C234" s="78"/>
      <c r="D234" s="10"/>
      <c r="E234" s="11"/>
      <c r="F234" s="87">
        <f t="shared" si="13"/>
      </c>
      <c r="G234" s="88">
        <f t="shared" si="14"/>
      </c>
      <c r="H234" s="65"/>
      <c r="I234" s="65"/>
      <c r="J234" s="21"/>
      <c r="K234" s="79"/>
      <c r="L234" s="10"/>
      <c r="M234" s="11"/>
      <c r="N234" s="87">
        <f t="shared" si="15"/>
      </c>
      <c r="O234" s="65"/>
      <c r="P234" s="65"/>
      <c r="Q234" s="65"/>
      <c r="R234" s="21"/>
      <c r="S234" s="85"/>
      <c r="T234" s="114"/>
      <c r="U234" s="120"/>
      <c r="V234" s="115"/>
      <c r="W234" s="85"/>
      <c r="X234" s="118"/>
      <c r="Y234" s="21"/>
      <c r="Z234" s="89"/>
      <c r="AA234" s="83"/>
    </row>
    <row r="235" spans="1:27" s="92" customFormat="1" ht="16.5" customHeight="1">
      <c r="A235" s="76">
        <v>40776</v>
      </c>
      <c r="B235" s="77" t="s">
        <v>6</v>
      </c>
      <c r="C235" s="78"/>
      <c r="D235" s="10"/>
      <c r="E235" s="11"/>
      <c r="F235" s="87">
        <f t="shared" si="13"/>
      </c>
      <c r="G235" s="88">
        <f t="shared" si="14"/>
      </c>
      <c r="H235" s="65"/>
      <c r="I235" s="65"/>
      <c r="J235" s="21"/>
      <c r="K235" s="79"/>
      <c r="L235" s="10"/>
      <c r="M235" s="11"/>
      <c r="N235" s="87">
        <f t="shared" si="15"/>
      </c>
      <c r="O235" s="65"/>
      <c r="P235" s="65"/>
      <c r="Q235" s="65"/>
      <c r="R235" s="21"/>
      <c r="S235" s="85"/>
      <c r="T235" s="114"/>
      <c r="U235" s="120"/>
      <c r="V235" s="115"/>
      <c r="W235" s="85"/>
      <c r="X235" s="118"/>
      <c r="Y235" s="21"/>
      <c r="Z235" s="89"/>
      <c r="AA235" s="84"/>
    </row>
    <row r="236" spans="1:27" s="92" customFormat="1" ht="16.5" customHeight="1">
      <c r="A236" s="76">
        <v>40777</v>
      </c>
      <c r="B236" s="77" t="s">
        <v>7</v>
      </c>
      <c r="C236" s="78"/>
      <c r="D236" s="12"/>
      <c r="E236" s="13"/>
      <c r="F236" s="86">
        <f t="shared" si="13"/>
      </c>
      <c r="G236" s="91">
        <f t="shared" si="14"/>
      </c>
      <c r="H236" s="64"/>
      <c r="I236" s="64"/>
      <c r="J236" s="18"/>
      <c r="K236" s="124"/>
      <c r="L236" s="12"/>
      <c r="M236" s="13"/>
      <c r="N236" s="86">
        <f t="shared" si="15"/>
      </c>
      <c r="O236" s="64"/>
      <c r="P236" s="64"/>
      <c r="Q236" s="64"/>
      <c r="R236" s="18"/>
      <c r="S236" s="126"/>
      <c r="T236" s="112"/>
      <c r="U236" s="119"/>
      <c r="V236" s="113"/>
      <c r="W236" s="126"/>
      <c r="X236" s="117"/>
      <c r="Y236" s="18"/>
      <c r="Z236" s="89"/>
      <c r="AA236" s="84"/>
    </row>
    <row r="237" spans="1:27" s="92" customFormat="1" ht="16.5" customHeight="1">
      <c r="A237" s="76">
        <v>40778</v>
      </c>
      <c r="B237" s="77" t="s">
        <v>1</v>
      </c>
      <c r="C237" s="78"/>
      <c r="D237" s="12"/>
      <c r="E237" s="13"/>
      <c r="F237" s="86">
        <f t="shared" si="13"/>
      </c>
      <c r="G237" s="91">
        <f t="shared" si="14"/>
      </c>
      <c r="H237" s="64"/>
      <c r="I237" s="64"/>
      <c r="J237" s="18"/>
      <c r="K237" s="124"/>
      <c r="L237" s="12"/>
      <c r="M237" s="15"/>
      <c r="N237" s="80">
        <f t="shared" si="15"/>
      </c>
      <c r="O237" s="16"/>
      <c r="P237" s="16"/>
      <c r="Q237" s="16"/>
      <c r="R237" s="18"/>
      <c r="S237" s="126"/>
      <c r="T237" s="112"/>
      <c r="U237" s="119"/>
      <c r="V237" s="113"/>
      <c r="W237" s="126"/>
      <c r="X237" s="117"/>
      <c r="Y237" s="18"/>
      <c r="Z237" s="89"/>
      <c r="AA237" s="84"/>
    </row>
    <row r="238" spans="1:27" s="92" customFormat="1" ht="16.5" customHeight="1">
      <c r="A238" s="76">
        <v>40779</v>
      </c>
      <c r="B238" s="77" t="s">
        <v>2</v>
      </c>
      <c r="C238" s="78"/>
      <c r="D238" s="12"/>
      <c r="E238" s="13"/>
      <c r="F238" s="86">
        <f t="shared" si="13"/>
      </c>
      <c r="G238" s="91">
        <f t="shared" si="14"/>
      </c>
      <c r="H238" s="64"/>
      <c r="I238" s="64"/>
      <c r="J238" s="18"/>
      <c r="K238" s="124"/>
      <c r="L238" s="14"/>
      <c r="M238" s="15"/>
      <c r="N238" s="80">
        <f t="shared" si="15"/>
      </c>
      <c r="O238" s="16"/>
      <c r="P238" s="16"/>
      <c r="Q238" s="16"/>
      <c r="R238" s="18"/>
      <c r="S238" s="126"/>
      <c r="T238" s="112"/>
      <c r="U238" s="119"/>
      <c r="V238" s="113"/>
      <c r="W238" s="126"/>
      <c r="X238" s="117"/>
      <c r="Y238" s="18"/>
      <c r="Z238" s="89"/>
      <c r="AA238" s="83"/>
    </row>
    <row r="239" spans="1:27" s="92" customFormat="1" ht="16.5" customHeight="1">
      <c r="A239" s="76">
        <v>40780</v>
      </c>
      <c r="B239" s="77" t="s">
        <v>3</v>
      </c>
      <c r="C239" s="78"/>
      <c r="D239" s="12"/>
      <c r="E239" s="13"/>
      <c r="F239" s="86">
        <f t="shared" si="13"/>
      </c>
      <c r="G239" s="91">
        <f t="shared" si="14"/>
      </c>
      <c r="H239" s="64"/>
      <c r="I239" s="64"/>
      <c r="J239" s="18"/>
      <c r="K239" s="124"/>
      <c r="L239" s="14"/>
      <c r="M239" s="15"/>
      <c r="N239" s="80">
        <f t="shared" si="15"/>
      </c>
      <c r="O239" s="16"/>
      <c r="P239" s="16"/>
      <c r="Q239" s="16"/>
      <c r="R239" s="18"/>
      <c r="S239" s="126"/>
      <c r="T239" s="112"/>
      <c r="U239" s="119"/>
      <c r="V239" s="113"/>
      <c r="W239" s="126"/>
      <c r="X239" s="117"/>
      <c r="Y239" s="18"/>
      <c r="Z239" s="89"/>
      <c r="AA239" s="84"/>
    </row>
    <row r="240" spans="1:27" s="92" customFormat="1" ht="16.5" customHeight="1">
      <c r="A240" s="76">
        <v>40781</v>
      </c>
      <c r="B240" s="77" t="s">
        <v>4</v>
      </c>
      <c r="C240" s="78"/>
      <c r="D240" s="12"/>
      <c r="E240" s="13"/>
      <c r="F240" s="86">
        <f t="shared" si="13"/>
      </c>
      <c r="G240" s="91">
        <f t="shared" si="14"/>
      </c>
      <c r="H240" s="64"/>
      <c r="I240" s="64"/>
      <c r="J240" s="18"/>
      <c r="K240" s="124"/>
      <c r="L240" s="14"/>
      <c r="M240" s="15"/>
      <c r="N240" s="80">
        <f t="shared" si="15"/>
      </c>
      <c r="O240" s="16"/>
      <c r="P240" s="16"/>
      <c r="Q240" s="16"/>
      <c r="R240" s="18"/>
      <c r="S240" s="126"/>
      <c r="T240" s="112"/>
      <c r="U240" s="119"/>
      <c r="V240" s="113"/>
      <c r="W240" s="126"/>
      <c r="X240" s="117"/>
      <c r="Y240" s="18"/>
      <c r="Z240" s="89"/>
      <c r="AA240" s="84"/>
    </row>
    <row r="241" spans="1:27" s="92" customFormat="1" ht="16.5" customHeight="1">
      <c r="A241" s="76">
        <v>40782</v>
      </c>
      <c r="B241" s="77" t="s">
        <v>5</v>
      </c>
      <c r="C241" s="78"/>
      <c r="D241" s="12"/>
      <c r="E241" s="13"/>
      <c r="F241" s="86">
        <f t="shared" si="13"/>
      </c>
      <c r="G241" s="91">
        <f t="shared" si="14"/>
      </c>
      <c r="H241" s="64"/>
      <c r="I241" s="64"/>
      <c r="J241" s="18"/>
      <c r="K241" s="124"/>
      <c r="L241" s="14"/>
      <c r="M241" s="15"/>
      <c r="N241" s="80">
        <f t="shared" si="15"/>
      </c>
      <c r="O241" s="16"/>
      <c r="P241" s="16"/>
      <c r="Q241" s="16"/>
      <c r="R241" s="18"/>
      <c r="S241" s="126"/>
      <c r="T241" s="112"/>
      <c r="U241" s="119"/>
      <c r="V241" s="113"/>
      <c r="W241" s="126"/>
      <c r="X241" s="117"/>
      <c r="Y241" s="18"/>
      <c r="Z241" s="89"/>
      <c r="AA241" s="84"/>
    </row>
    <row r="242" spans="1:27" s="92" customFormat="1" ht="16.5" customHeight="1">
      <c r="A242" s="76">
        <v>40783</v>
      </c>
      <c r="B242" s="77" t="s">
        <v>6</v>
      </c>
      <c r="C242" s="78"/>
      <c r="D242" s="12"/>
      <c r="E242" s="13"/>
      <c r="F242" s="86">
        <f t="shared" si="13"/>
      </c>
      <c r="G242" s="91">
        <f t="shared" si="14"/>
      </c>
      <c r="H242" s="64"/>
      <c r="I242" s="64"/>
      <c r="J242" s="18"/>
      <c r="K242" s="124"/>
      <c r="L242" s="14"/>
      <c r="M242" s="15"/>
      <c r="N242" s="80">
        <f t="shared" si="15"/>
      </c>
      <c r="O242" s="16"/>
      <c r="P242" s="16"/>
      <c r="Q242" s="16"/>
      <c r="R242" s="18"/>
      <c r="S242" s="126"/>
      <c r="T242" s="112"/>
      <c r="U242" s="119"/>
      <c r="V242" s="113"/>
      <c r="W242" s="126"/>
      <c r="X242" s="117"/>
      <c r="Y242" s="18"/>
      <c r="Z242" s="89"/>
      <c r="AA242" s="83"/>
    </row>
    <row r="243" spans="1:27" s="92" customFormat="1" ht="16.5" customHeight="1">
      <c r="A243" s="76">
        <v>40784</v>
      </c>
      <c r="B243" s="77" t="s">
        <v>7</v>
      </c>
      <c r="C243" s="78"/>
      <c r="D243" s="10"/>
      <c r="E243" s="11"/>
      <c r="F243" s="87">
        <f t="shared" si="13"/>
      </c>
      <c r="G243" s="88">
        <f t="shared" si="14"/>
      </c>
      <c r="H243" s="65"/>
      <c r="I243" s="65"/>
      <c r="J243" s="21"/>
      <c r="K243" s="79"/>
      <c r="L243" s="129"/>
      <c r="M243" s="19"/>
      <c r="N243" s="90">
        <f t="shared" si="15"/>
      </c>
      <c r="O243" s="20"/>
      <c r="P243" s="20"/>
      <c r="Q243" s="20"/>
      <c r="R243" s="21"/>
      <c r="S243" s="85"/>
      <c r="T243" s="114"/>
      <c r="U243" s="120"/>
      <c r="V243" s="115"/>
      <c r="W243" s="85"/>
      <c r="X243" s="118"/>
      <c r="Y243" s="21"/>
      <c r="Z243" s="89"/>
      <c r="AA243" s="84"/>
    </row>
    <row r="244" spans="1:27" s="92" customFormat="1" ht="16.5" customHeight="1">
      <c r="A244" s="76">
        <v>40785</v>
      </c>
      <c r="B244" s="77" t="s">
        <v>1</v>
      </c>
      <c r="C244" s="78"/>
      <c r="D244" s="10"/>
      <c r="E244" s="11"/>
      <c r="F244" s="87">
        <f t="shared" si="13"/>
      </c>
      <c r="G244" s="88">
        <f t="shared" si="14"/>
      </c>
      <c r="H244" s="65"/>
      <c r="I244" s="65"/>
      <c r="J244" s="21"/>
      <c r="K244" s="79"/>
      <c r="L244" s="10"/>
      <c r="M244" s="11"/>
      <c r="N244" s="87">
        <f t="shared" si="15"/>
      </c>
      <c r="O244" s="65"/>
      <c r="P244" s="65"/>
      <c r="Q244" s="65"/>
      <c r="R244" s="21"/>
      <c r="S244" s="85"/>
      <c r="T244" s="114"/>
      <c r="U244" s="120"/>
      <c r="V244" s="115"/>
      <c r="W244" s="85"/>
      <c r="X244" s="118"/>
      <c r="Y244" s="21"/>
      <c r="Z244" s="89"/>
      <c r="AA244" s="84"/>
    </row>
    <row r="245" spans="1:27" s="92" customFormat="1" ht="16.5" customHeight="1">
      <c r="A245" s="76">
        <v>40786</v>
      </c>
      <c r="B245" s="77" t="s">
        <v>2</v>
      </c>
      <c r="C245" s="78"/>
      <c r="D245" s="10"/>
      <c r="E245" s="11"/>
      <c r="F245" s="87">
        <f t="shared" si="13"/>
      </c>
      <c r="G245" s="88">
        <f t="shared" si="14"/>
      </c>
      <c r="H245" s="65"/>
      <c r="I245" s="65"/>
      <c r="J245" s="21"/>
      <c r="K245" s="79"/>
      <c r="L245" s="10"/>
      <c r="M245" s="11"/>
      <c r="N245" s="87">
        <f t="shared" si="15"/>
      </c>
      <c r="O245" s="65"/>
      <c r="P245" s="65"/>
      <c r="Q245" s="65"/>
      <c r="R245" s="21"/>
      <c r="S245" s="85"/>
      <c r="T245" s="114"/>
      <c r="U245" s="120"/>
      <c r="V245" s="115"/>
      <c r="W245" s="85"/>
      <c r="X245" s="118"/>
      <c r="Y245" s="21"/>
      <c r="Z245" s="89"/>
      <c r="AA245" s="84"/>
    </row>
    <row r="246" spans="1:27" s="92" customFormat="1" ht="16.5" customHeight="1">
      <c r="A246" s="76">
        <v>40787</v>
      </c>
      <c r="B246" s="77" t="s">
        <v>3</v>
      </c>
      <c r="C246" s="78"/>
      <c r="D246" s="10"/>
      <c r="E246" s="11"/>
      <c r="F246" s="87">
        <f t="shared" si="13"/>
      </c>
      <c r="G246" s="88">
        <f t="shared" si="14"/>
      </c>
      <c r="H246" s="65"/>
      <c r="I246" s="65"/>
      <c r="J246" s="21"/>
      <c r="K246" s="79"/>
      <c r="L246" s="10"/>
      <c r="M246" s="11"/>
      <c r="N246" s="87">
        <f t="shared" si="15"/>
      </c>
      <c r="O246" s="65"/>
      <c r="P246" s="65"/>
      <c r="Q246" s="65"/>
      <c r="R246" s="21"/>
      <c r="S246" s="85"/>
      <c r="T246" s="114"/>
      <c r="U246" s="120"/>
      <c r="V246" s="115"/>
      <c r="W246" s="85"/>
      <c r="X246" s="118"/>
      <c r="Y246" s="21"/>
      <c r="Z246" s="89"/>
      <c r="AA246" s="83"/>
    </row>
    <row r="247" spans="1:27" s="92" customFormat="1" ht="16.5" customHeight="1">
      <c r="A247" s="76">
        <v>40788</v>
      </c>
      <c r="B247" s="77" t="s">
        <v>4</v>
      </c>
      <c r="C247" s="78"/>
      <c r="D247" s="10"/>
      <c r="E247" s="11"/>
      <c r="F247" s="87">
        <f t="shared" si="13"/>
      </c>
      <c r="G247" s="88">
        <f t="shared" si="14"/>
      </c>
      <c r="H247" s="65"/>
      <c r="I247" s="65"/>
      <c r="J247" s="21"/>
      <c r="K247" s="79"/>
      <c r="L247" s="10"/>
      <c r="M247" s="11"/>
      <c r="N247" s="87">
        <f t="shared" si="15"/>
      </c>
      <c r="O247" s="65"/>
      <c r="P247" s="65"/>
      <c r="Q247" s="65"/>
      <c r="R247" s="21"/>
      <c r="S247" s="85"/>
      <c r="T247" s="114"/>
      <c r="U247" s="120"/>
      <c r="V247" s="115"/>
      <c r="W247" s="85"/>
      <c r="X247" s="118"/>
      <c r="Y247" s="21"/>
      <c r="Z247" s="89"/>
      <c r="AA247" s="84"/>
    </row>
    <row r="248" spans="1:27" s="92" customFormat="1" ht="16.5" customHeight="1">
      <c r="A248" s="76">
        <v>40789</v>
      </c>
      <c r="B248" s="77" t="s">
        <v>5</v>
      </c>
      <c r="C248" s="78"/>
      <c r="D248" s="10"/>
      <c r="E248" s="11"/>
      <c r="F248" s="87">
        <f t="shared" si="13"/>
      </c>
      <c r="G248" s="88">
        <f t="shared" si="14"/>
      </c>
      <c r="H248" s="65"/>
      <c r="I248" s="65"/>
      <c r="J248" s="21"/>
      <c r="K248" s="79"/>
      <c r="L248" s="10"/>
      <c r="M248" s="11"/>
      <c r="N248" s="87">
        <f t="shared" si="15"/>
      </c>
      <c r="O248" s="65"/>
      <c r="P248" s="65"/>
      <c r="Q248" s="65"/>
      <c r="R248" s="21"/>
      <c r="S248" s="85"/>
      <c r="T248" s="114"/>
      <c r="U248" s="120"/>
      <c r="V248" s="115"/>
      <c r="W248" s="85"/>
      <c r="X248" s="118"/>
      <c r="Y248" s="21"/>
      <c r="Z248" s="89"/>
      <c r="AA248" s="84"/>
    </row>
    <row r="249" spans="1:27" s="92" customFormat="1" ht="16.5" customHeight="1">
      <c r="A249" s="76">
        <v>40790</v>
      </c>
      <c r="B249" s="77" t="s">
        <v>6</v>
      </c>
      <c r="C249" s="78"/>
      <c r="D249" s="10"/>
      <c r="E249" s="11"/>
      <c r="F249" s="87">
        <f t="shared" si="13"/>
      </c>
      <c r="G249" s="88">
        <f t="shared" si="14"/>
      </c>
      <c r="H249" s="65"/>
      <c r="I249" s="65"/>
      <c r="J249" s="21"/>
      <c r="K249" s="79"/>
      <c r="L249" s="10"/>
      <c r="M249" s="11"/>
      <c r="N249" s="87">
        <f t="shared" si="15"/>
      </c>
      <c r="O249" s="65"/>
      <c r="P249" s="65"/>
      <c r="Q249" s="65"/>
      <c r="R249" s="21"/>
      <c r="S249" s="85"/>
      <c r="T249" s="114"/>
      <c r="U249" s="120"/>
      <c r="V249" s="115"/>
      <c r="W249" s="85"/>
      <c r="X249" s="118"/>
      <c r="Y249" s="21"/>
      <c r="Z249" s="89"/>
      <c r="AA249" s="84"/>
    </row>
    <row r="250" spans="1:27" s="92" customFormat="1" ht="16.5" customHeight="1">
      <c r="A250" s="76">
        <v>40791</v>
      </c>
      <c r="B250" s="77" t="s">
        <v>7</v>
      </c>
      <c r="C250" s="78"/>
      <c r="D250" s="12"/>
      <c r="E250" s="13"/>
      <c r="F250" s="86">
        <f t="shared" si="13"/>
      </c>
      <c r="G250" s="91">
        <f t="shared" si="14"/>
      </c>
      <c r="H250" s="64"/>
      <c r="I250" s="64"/>
      <c r="J250" s="18"/>
      <c r="K250" s="124"/>
      <c r="L250" s="12"/>
      <c r="M250" s="13"/>
      <c r="N250" s="86">
        <f t="shared" si="15"/>
      </c>
      <c r="O250" s="64"/>
      <c r="P250" s="64"/>
      <c r="Q250" s="64"/>
      <c r="R250" s="18"/>
      <c r="S250" s="126"/>
      <c r="T250" s="112"/>
      <c r="U250" s="119"/>
      <c r="V250" s="113"/>
      <c r="W250" s="126"/>
      <c r="X250" s="117"/>
      <c r="Y250" s="18"/>
      <c r="Z250" s="89"/>
      <c r="AA250" s="83"/>
    </row>
    <row r="251" spans="1:27" s="92" customFormat="1" ht="16.5" customHeight="1">
      <c r="A251" s="76">
        <v>40792</v>
      </c>
      <c r="B251" s="77" t="s">
        <v>1</v>
      </c>
      <c r="C251" s="78"/>
      <c r="D251" s="12"/>
      <c r="E251" s="13"/>
      <c r="F251" s="86">
        <f t="shared" si="13"/>
      </c>
      <c r="G251" s="91">
        <f t="shared" si="14"/>
      </c>
      <c r="H251" s="64"/>
      <c r="I251" s="64"/>
      <c r="J251" s="18"/>
      <c r="K251" s="124"/>
      <c r="L251" s="12"/>
      <c r="M251" s="15"/>
      <c r="N251" s="80">
        <f t="shared" si="15"/>
      </c>
      <c r="O251" s="16"/>
      <c r="P251" s="16"/>
      <c r="Q251" s="16"/>
      <c r="R251" s="18"/>
      <c r="S251" s="126"/>
      <c r="T251" s="112"/>
      <c r="U251" s="119"/>
      <c r="V251" s="113"/>
      <c r="W251" s="126"/>
      <c r="X251" s="117"/>
      <c r="Y251" s="18"/>
      <c r="Z251" s="89"/>
      <c r="AA251" s="84"/>
    </row>
    <row r="252" spans="1:27" s="92" customFormat="1" ht="16.5" customHeight="1">
      <c r="A252" s="76">
        <v>40793</v>
      </c>
      <c r="B252" s="77" t="s">
        <v>2</v>
      </c>
      <c r="C252" s="95"/>
      <c r="D252" s="12"/>
      <c r="E252" s="13"/>
      <c r="F252" s="86">
        <f t="shared" si="13"/>
      </c>
      <c r="G252" s="91">
        <f t="shared" si="14"/>
      </c>
      <c r="H252" s="64"/>
      <c r="I252" s="64"/>
      <c r="J252" s="18"/>
      <c r="K252" s="124"/>
      <c r="L252" s="14"/>
      <c r="M252" s="15"/>
      <c r="N252" s="80">
        <f t="shared" si="15"/>
      </c>
      <c r="O252" s="16"/>
      <c r="P252" s="16"/>
      <c r="Q252" s="16"/>
      <c r="R252" s="18"/>
      <c r="S252" s="126"/>
      <c r="T252" s="112"/>
      <c r="U252" s="119"/>
      <c r="V252" s="113"/>
      <c r="W252" s="126"/>
      <c r="X252" s="117"/>
      <c r="Y252" s="18"/>
      <c r="Z252" s="89"/>
      <c r="AA252" s="84"/>
    </row>
    <row r="253" spans="1:27" s="92" customFormat="1" ht="16.5" customHeight="1">
      <c r="A253" s="76">
        <v>40794</v>
      </c>
      <c r="B253" s="77" t="s">
        <v>3</v>
      </c>
      <c r="C253" s="95"/>
      <c r="D253" s="12"/>
      <c r="E253" s="13"/>
      <c r="F253" s="86">
        <f t="shared" si="13"/>
      </c>
      <c r="G253" s="91">
        <f t="shared" si="14"/>
      </c>
      <c r="H253" s="64"/>
      <c r="I253" s="64"/>
      <c r="J253" s="18"/>
      <c r="K253" s="124"/>
      <c r="L253" s="14"/>
      <c r="M253" s="15"/>
      <c r="N253" s="80">
        <f t="shared" si="15"/>
      </c>
      <c r="O253" s="16"/>
      <c r="P253" s="16"/>
      <c r="Q253" s="16"/>
      <c r="R253" s="18"/>
      <c r="S253" s="126"/>
      <c r="T253" s="112"/>
      <c r="U253" s="119"/>
      <c r="V253" s="113"/>
      <c r="W253" s="126"/>
      <c r="X253" s="117"/>
      <c r="Y253" s="18"/>
      <c r="Z253" s="89"/>
      <c r="AA253" s="84"/>
    </row>
    <row r="254" spans="1:27" s="92" customFormat="1" ht="16.5" customHeight="1">
      <c r="A254" s="76">
        <v>40795</v>
      </c>
      <c r="B254" s="77" t="s">
        <v>4</v>
      </c>
      <c r="C254" s="95"/>
      <c r="D254" s="12"/>
      <c r="E254" s="13"/>
      <c r="F254" s="86">
        <f t="shared" si="13"/>
      </c>
      <c r="G254" s="91">
        <f t="shared" si="14"/>
      </c>
      <c r="H254" s="64"/>
      <c r="I254" s="64"/>
      <c r="J254" s="18"/>
      <c r="K254" s="124"/>
      <c r="L254" s="14"/>
      <c r="M254" s="15"/>
      <c r="N254" s="80">
        <f t="shared" si="15"/>
      </c>
      <c r="O254" s="16"/>
      <c r="P254" s="16"/>
      <c r="Q254" s="16"/>
      <c r="R254" s="18"/>
      <c r="S254" s="126"/>
      <c r="T254" s="112"/>
      <c r="U254" s="119"/>
      <c r="V254" s="113"/>
      <c r="W254" s="126"/>
      <c r="X254" s="117"/>
      <c r="Y254" s="18"/>
      <c r="Z254" s="89"/>
      <c r="AA254" s="83"/>
    </row>
    <row r="255" spans="1:27" s="92" customFormat="1" ht="16.5" customHeight="1">
      <c r="A255" s="76">
        <v>40796</v>
      </c>
      <c r="B255" s="77" t="s">
        <v>5</v>
      </c>
      <c r="C255" s="95"/>
      <c r="D255" s="12"/>
      <c r="E255" s="13"/>
      <c r="F255" s="86">
        <f t="shared" si="13"/>
      </c>
      <c r="G255" s="91">
        <f t="shared" si="14"/>
      </c>
      <c r="H255" s="64"/>
      <c r="I255" s="64"/>
      <c r="J255" s="18"/>
      <c r="K255" s="124"/>
      <c r="L255" s="14"/>
      <c r="M255" s="15"/>
      <c r="N255" s="80">
        <f t="shared" si="15"/>
      </c>
      <c r="O255" s="16"/>
      <c r="P255" s="16"/>
      <c r="Q255" s="16"/>
      <c r="R255" s="18"/>
      <c r="S255" s="126"/>
      <c r="T255" s="112"/>
      <c r="U255" s="119"/>
      <c r="V255" s="113"/>
      <c r="W255" s="126"/>
      <c r="X255" s="117"/>
      <c r="Y255" s="18"/>
      <c r="Z255" s="89"/>
      <c r="AA255" s="84"/>
    </row>
    <row r="256" spans="1:27" s="92" customFormat="1" ht="16.5" customHeight="1">
      <c r="A256" s="76">
        <v>40797</v>
      </c>
      <c r="B256" s="77" t="s">
        <v>6</v>
      </c>
      <c r="C256" s="96"/>
      <c r="D256" s="12"/>
      <c r="E256" s="13"/>
      <c r="F256" s="86">
        <f t="shared" si="13"/>
      </c>
      <c r="G256" s="91">
        <f t="shared" si="14"/>
      </c>
      <c r="H256" s="64"/>
      <c r="I256" s="64"/>
      <c r="J256" s="18"/>
      <c r="K256" s="124"/>
      <c r="L256" s="14"/>
      <c r="M256" s="15"/>
      <c r="N256" s="80">
        <f t="shared" si="15"/>
      </c>
      <c r="O256" s="16"/>
      <c r="P256" s="16"/>
      <c r="Q256" s="16"/>
      <c r="R256" s="18"/>
      <c r="S256" s="126"/>
      <c r="T256" s="112"/>
      <c r="U256" s="119"/>
      <c r="V256" s="113"/>
      <c r="W256" s="126"/>
      <c r="X256" s="117"/>
      <c r="Y256" s="18"/>
      <c r="Z256" s="89"/>
      <c r="AA256" s="84"/>
    </row>
    <row r="257" spans="1:27" s="92" customFormat="1" ht="16.5" customHeight="1">
      <c r="A257" s="76">
        <v>40798</v>
      </c>
      <c r="B257" s="77" t="s">
        <v>7</v>
      </c>
      <c r="C257" s="96"/>
      <c r="D257" s="10"/>
      <c r="E257" s="11"/>
      <c r="F257" s="87">
        <f t="shared" si="13"/>
      </c>
      <c r="G257" s="88">
        <f t="shared" si="14"/>
      </c>
      <c r="H257" s="65"/>
      <c r="I257" s="65"/>
      <c r="J257" s="21"/>
      <c r="K257" s="79"/>
      <c r="L257" s="129"/>
      <c r="M257" s="19"/>
      <c r="N257" s="90">
        <f t="shared" si="15"/>
      </c>
      <c r="O257" s="20"/>
      <c r="P257" s="20"/>
      <c r="Q257" s="20"/>
      <c r="R257" s="21"/>
      <c r="S257" s="85"/>
      <c r="T257" s="114"/>
      <c r="U257" s="120"/>
      <c r="V257" s="115"/>
      <c r="W257" s="85"/>
      <c r="X257" s="118"/>
      <c r="Y257" s="21"/>
      <c r="Z257" s="89"/>
      <c r="AA257" s="84"/>
    </row>
    <row r="258" spans="1:27" s="92" customFormat="1" ht="16.5" customHeight="1">
      <c r="A258" s="76">
        <v>40799</v>
      </c>
      <c r="B258" s="77" t="s">
        <v>1</v>
      </c>
      <c r="C258" s="96"/>
      <c r="D258" s="10"/>
      <c r="E258" s="11"/>
      <c r="F258" s="87">
        <f t="shared" si="13"/>
      </c>
      <c r="G258" s="88">
        <f t="shared" si="14"/>
      </c>
      <c r="H258" s="65"/>
      <c r="I258" s="65"/>
      <c r="J258" s="21"/>
      <c r="K258" s="79"/>
      <c r="L258" s="10"/>
      <c r="M258" s="11"/>
      <c r="N258" s="87">
        <f t="shared" si="15"/>
      </c>
      <c r="O258" s="65"/>
      <c r="P258" s="65"/>
      <c r="Q258" s="65"/>
      <c r="R258" s="21"/>
      <c r="S258" s="85"/>
      <c r="T258" s="114"/>
      <c r="U258" s="120"/>
      <c r="V258" s="115"/>
      <c r="W258" s="85"/>
      <c r="X258" s="118"/>
      <c r="Y258" s="21"/>
      <c r="Z258" s="89"/>
      <c r="AA258" s="83"/>
    </row>
    <row r="259" spans="1:27" s="92" customFormat="1" ht="16.5" customHeight="1">
      <c r="A259" s="76">
        <v>40800</v>
      </c>
      <c r="B259" s="77" t="s">
        <v>2</v>
      </c>
      <c r="C259" s="96"/>
      <c r="D259" s="10"/>
      <c r="E259" s="11"/>
      <c r="F259" s="87">
        <f t="shared" si="13"/>
      </c>
      <c r="G259" s="88">
        <f t="shared" si="14"/>
      </c>
      <c r="H259" s="65"/>
      <c r="I259" s="65"/>
      <c r="J259" s="21"/>
      <c r="K259" s="79"/>
      <c r="L259" s="10"/>
      <c r="M259" s="11"/>
      <c r="N259" s="87">
        <f t="shared" si="15"/>
      </c>
      <c r="O259" s="65"/>
      <c r="P259" s="65"/>
      <c r="Q259" s="65"/>
      <c r="R259" s="21"/>
      <c r="S259" s="85"/>
      <c r="T259" s="114"/>
      <c r="U259" s="120"/>
      <c r="V259" s="115"/>
      <c r="W259" s="85"/>
      <c r="X259" s="118"/>
      <c r="Y259" s="21"/>
      <c r="Z259" s="89"/>
      <c r="AA259" s="84"/>
    </row>
    <row r="260" spans="1:27" s="92" customFormat="1" ht="16.5" customHeight="1">
      <c r="A260" s="76">
        <v>40801</v>
      </c>
      <c r="B260" s="77" t="s">
        <v>3</v>
      </c>
      <c r="C260" s="96"/>
      <c r="D260" s="10"/>
      <c r="E260" s="11"/>
      <c r="F260" s="87">
        <f t="shared" si="13"/>
      </c>
      <c r="G260" s="88">
        <f t="shared" si="14"/>
      </c>
      <c r="H260" s="65"/>
      <c r="I260" s="65"/>
      <c r="J260" s="21"/>
      <c r="K260" s="79"/>
      <c r="L260" s="10"/>
      <c r="M260" s="11"/>
      <c r="N260" s="87">
        <f t="shared" si="15"/>
      </c>
      <c r="O260" s="65"/>
      <c r="P260" s="65"/>
      <c r="Q260" s="65"/>
      <c r="R260" s="21"/>
      <c r="S260" s="85"/>
      <c r="T260" s="114"/>
      <c r="U260" s="120"/>
      <c r="V260" s="115"/>
      <c r="W260" s="85"/>
      <c r="X260" s="118"/>
      <c r="Y260" s="21"/>
      <c r="Z260" s="89"/>
      <c r="AA260" s="84"/>
    </row>
    <row r="261" spans="1:27" s="92" customFormat="1" ht="16.5" customHeight="1">
      <c r="A261" s="76">
        <v>40802</v>
      </c>
      <c r="B261" s="77" t="s">
        <v>4</v>
      </c>
      <c r="C261" s="96"/>
      <c r="D261" s="10"/>
      <c r="E261" s="11"/>
      <c r="F261" s="87">
        <f t="shared" si="13"/>
      </c>
      <c r="G261" s="88">
        <f t="shared" si="14"/>
      </c>
      <c r="H261" s="65"/>
      <c r="I261" s="65"/>
      <c r="J261" s="21"/>
      <c r="K261" s="79"/>
      <c r="L261" s="10"/>
      <c r="M261" s="11"/>
      <c r="N261" s="87">
        <f t="shared" si="15"/>
      </c>
      <c r="O261" s="65"/>
      <c r="P261" s="65"/>
      <c r="Q261" s="65"/>
      <c r="R261" s="21"/>
      <c r="S261" s="85"/>
      <c r="T261" s="114"/>
      <c r="U261" s="120"/>
      <c r="V261" s="115"/>
      <c r="W261" s="85"/>
      <c r="X261" s="118"/>
      <c r="Y261" s="21"/>
      <c r="Z261" s="89"/>
      <c r="AA261" s="84"/>
    </row>
    <row r="262" spans="1:27" s="92" customFormat="1" ht="16.5" customHeight="1">
      <c r="A262" s="76">
        <v>40803</v>
      </c>
      <c r="B262" s="77" t="s">
        <v>5</v>
      </c>
      <c r="C262" s="96"/>
      <c r="D262" s="10"/>
      <c r="E262" s="11"/>
      <c r="F262" s="87">
        <f t="shared" si="13"/>
      </c>
      <c r="G262" s="88">
        <f t="shared" si="14"/>
      </c>
      <c r="H262" s="65"/>
      <c r="I262" s="65"/>
      <c r="J262" s="21"/>
      <c r="K262" s="79"/>
      <c r="L262" s="10"/>
      <c r="M262" s="11"/>
      <c r="N262" s="87">
        <f t="shared" si="15"/>
      </c>
      <c r="O262" s="65"/>
      <c r="P262" s="65"/>
      <c r="Q262" s="65"/>
      <c r="R262" s="21"/>
      <c r="S262" s="85"/>
      <c r="T262" s="114"/>
      <c r="U262" s="120"/>
      <c r="V262" s="115"/>
      <c r="W262" s="85"/>
      <c r="X262" s="118"/>
      <c r="Y262" s="21"/>
      <c r="Z262" s="89"/>
      <c r="AA262" s="83"/>
    </row>
    <row r="263" spans="1:27" s="92" customFormat="1" ht="16.5" customHeight="1">
      <c r="A263" s="76">
        <v>40804</v>
      </c>
      <c r="B263" s="77" t="s">
        <v>6</v>
      </c>
      <c r="C263" s="95"/>
      <c r="D263" s="10"/>
      <c r="E263" s="11"/>
      <c r="F263" s="87">
        <f t="shared" si="13"/>
      </c>
      <c r="G263" s="88">
        <f t="shared" si="14"/>
      </c>
      <c r="H263" s="65"/>
      <c r="I263" s="65"/>
      <c r="J263" s="21"/>
      <c r="K263" s="79"/>
      <c r="L263" s="10"/>
      <c r="M263" s="11"/>
      <c r="N263" s="87">
        <f t="shared" si="15"/>
      </c>
      <c r="O263" s="65"/>
      <c r="P263" s="65"/>
      <c r="Q263" s="65"/>
      <c r="R263" s="21"/>
      <c r="S263" s="85"/>
      <c r="T263" s="114"/>
      <c r="U263" s="120"/>
      <c r="V263" s="115"/>
      <c r="W263" s="85"/>
      <c r="X263" s="118"/>
      <c r="Y263" s="21"/>
      <c r="Z263" s="89"/>
      <c r="AA263" s="84"/>
    </row>
    <row r="264" spans="1:27" s="92" customFormat="1" ht="16.5" customHeight="1">
      <c r="A264" s="76">
        <v>40805</v>
      </c>
      <c r="B264" s="77" t="s">
        <v>7</v>
      </c>
      <c r="C264" s="95"/>
      <c r="D264" s="12"/>
      <c r="E264" s="13"/>
      <c r="F264" s="86">
        <f t="shared" si="13"/>
      </c>
      <c r="G264" s="91">
        <f t="shared" si="14"/>
      </c>
      <c r="H264" s="64"/>
      <c r="I264" s="64"/>
      <c r="J264" s="18"/>
      <c r="K264" s="124"/>
      <c r="L264" s="12"/>
      <c r="M264" s="13"/>
      <c r="N264" s="86">
        <f t="shared" si="15"/>
      </c>
      <c r="O264" s="64"/>
      <c r="P264" s="64"/>
      <c r="Q264" s="64"/>
      <c r="R264" s="18"/>
      <c r="S264" s="126"/>
      <c r="T264" s="112"/>
      <c r="U264" s="119"/>
      <c r="V264" s="113"/>
      <c r="W264" s="126"/>
      <c r="X264" s="117"/>
      <c r="Y264" s="18"/>
      <c r="Z264" s="89"/>
      <c r="AA264" s="84"/>
    </row>
    <row r="265" spans="1:27" s="92" customFormat="1" ht="16.5" customHeight="1">
      <c r="A265" s="76">
        <v>40806</v>
      </c>
      <c r="B265" s="77" t="s">
        <v>1</v>
      </c>
      <c r="C265" s="95"/>
      <c r="D265" s="12"/>
      <c r="E265" s="13"/>
      <c r="F265" s="86">
        <f t="shared" si="13"/>
      </c>
      <c r="G265" s="91">
        <f t="shared" si="14"/>
      </c>
      <c r="H265" s="64"/>
      <c r="I265" s="64"/>
      <c r="J265" s="18"/>
      <c r="K265" s="124"/>
      <c r="L265" s="12"/>
      <c r="M265" s="15"/>
      <c r="N265" s="80">
        <f t="shared" si="15"/>
      </c>
      <c r="O265" s="16"/>
      <c r="P265" s="16"/>
      <c r="Q265" s="16"/>
      <c r="R265" s="18"/>
      <c r="S265" s="126"/>
      <c r="T265" s="112"/>
      <c r="U265" s="119"/>
      <c r="V265" s="113"/>
      <c r="W265" s="126"/>
      <c r="X265" s="117"/>
      <c r="Y265" s="18"/>
      <c r="Z265" s="89"/>
      <c r="AA265" s="84"/>
    </row>
    <row r="266" spans="1:27" s="92" customFormat="1" ht="16.5" customHeight="1">
      <c r="A266" s="76">
        <v>40807</v>
      </c>
      <c r="B266" s="77" t="s">
        <v>2</v>
      </c>
      <c r="C266" s="95"/>
      <c r="D266" s="12"/>
      <c r="E266" s="13"/>
      <c r="F266" s="86">
        <f t="shared" si="13"/>
      </c>
      <c r="G266" s="91">
        <f t="shared" si="14"/>
      </c>
      <c r="H266" s="64"/>
      <c r="I266" s="64"/>
      <c r="J266" s="18"/>
      <c r="K266" s="124"/>
      <c r="L266" s="14"/>
      <c r="M266" s="15"/>
      <c r="N266" s="80">
        <f t="shared" si="15"/>
      </c>
      <c r="O266" s="16"/>
      <c r="P266" s="16"/>
      <c r="Q266" s="16"/>
      <c r="R266" s="18"/>
      <c r="S266" s="126"/>
      <c r="T266" s="112"/>
      <c r="U266" s="119"/>
      <c r="V266" s="113"/>
      <c r="W266" s="126"/>
      <c r="X266" s="117"/>
      <c r="Y266" s="18"/>
      <c r="Z266" s="89"/>
      <c r="AA266" s="83"/>
    </row>
    <row r="267" spans="1:27" s="92" customFormat="1" ht="16.5" customHeight="1">
      <c r="A267" s="76">
        <v>40808</v>
      </c>
      <c r="B267" s="77" t="s">
        <v>3</v>
      </c>
      <c r="C267" s="95"/>
      <c r="D267" s="12"/>
      <c r="E267" s="13"/>
      <c r="F267" s="86">
        <f t="shared" si="13"/>
      </c>
      <c r="G267" s="91">
        <f t="shared" si="14"/>
      </c>
      <c r="H267" s="64"/>
      <c r="I267" s="64"/>
      <c r="J267" s="18"/>
      <c r="K267" s="124"/>
      <c r="L267" s="14"/>
      <c r="M267" s="15"/>
      <c r="N267" s="80">
        <f t="shared" si="15"/>
      </c>
      <c r="O267" s="16"/>
      <c r="P267" s="16"/>
      <c r="Q267" s="16"/>
      <c r="R267" s="18"/>
      <c r="S267" s="126"/>
      <c r="T267" s="112"/>
      <c r="U267" s="119"/>
      <c r="V267" s="113"/>
      <c r="W267" s="126"/>
      <c r="X267" s="117"/>
      <c r="Y267" s="18"/>
      <c r="Z267" s="89"/>
      <c r="AA267" s="84"/>
    </row>
    <row r="268" spans="1:27" s="92" customFormat="1" ht="16.5" customHeight="1">
      <c r="A268" s="76">
        <v>40809</v>
      </c>
      <c r="B268" s="77" t="s">
        <v>4</v>
      </c>
      <c r="C268" s="95"/>
      <c r="D268" s="12"/>
      <c r="E268" s="13"/>
      <c r="F268" s="86">
        <f t="shared" si="13"/>
      </c>
      <c r="G268" s="91">
        <f t="shared" si="14"/>
      </c>
      <c r="H268" s="64"/>
      <c r="I268" s="64"/>
      <c r="J268" s="18"/>
      <c r="K268" s="124"/>
      <c r="L268" s="14"/>
      <c r="M268" s="15"/>
      <c r="N268" s="80">
        <f t="shared" si="15"/>
      </c>
      <c r="O268" s="16"/>
      <c r="P268" s="16"/>
      <c r="Q268" s="16"/>
      <c r="R268" s="18"/>
      <c r="S268" s="126"/>
      <c r="T268" s="112"/>
      <c r="U268" s="119"/>
      <c r="V268" s="113"/>
      <c r="W268" s="126"/>
      <c r="X268" s="117"/>
      <c r="Y268" s="18"/>
      <c r="Z268" s="89"/>
      <c r="AA268" s="84"/>
    </row>
    <row r="269" spans="1:27" s="92" customFormat="1" ht="16.5" customHeight="1">
      <c r="A269" s="76">
        <v>40810</v>
      </c>
      <c r="B269" s="77" t="s">
        <v>5</v>
      </c>
      <c r="C269" s="95"/>
      <c r="D269" s="12"/>
      <c r="E269" s="13"/>
      <c r="F269" s="86">
        <f t="shared" si="13"/>
      </c>
      <c r="G269" s="91">
        <f t="shared" si="14"/>
      </c>
      <c r="H269" s="64"/>
      <c r="I269" s="64"/>
      <c r="J269" s="18"/>
      <c r="K269" s="124"/>
      <c r="L269" s="14"/>
      <c r="M269" s="15"/>
      <c r="N269" s="80">
        <f t="shared" si="15"/>
      </c>
      <c r="O269" s="16"/>
      <c r="P269" s="16"/>
      <c r="Q269" s="16"/>
      <c r="R269" s="18"/>
      <c r="S269" s="126"/>
      <c r="T269" s="112"/>
      <c r="U269" s="119"/>
      <c r="V269" s="113"/>
      <c r="W269" s="126"/>
      <c r="X269" s="117"/>
      <c r="Y269" s="18"/>
      <c r="Z269" s="89"/>
      <c r="AA269" s="84"/>
    </row>
    <row r="270" spans="1:27" s="92" customFormat="1" ht="16.5" customHeight="1">
      <c r="A270" s="76">
        <v>40811</v>
      </c>
      <c r="B270" s="77" t="s">
        <v>6</v>
      </c>
      <c r="C270" s="96"/>
      <c r="D270" s="12"/>
      <c r="E270" s="13"/>
      <c r="F270" s="86">
        <f t="shared" si="13"/>
      </c>
      <c r="G270" s="91">
        <f t="shared" si="14"/>
      </c>
      <c r="H270" s="64"/>
      <c r="I270" s="64"/>
      <c r="J270" s="18"/>
      <c r="K270" s="124"/>
      <c r="L270" s="14"/>
      <c r="M270" s="15"/>
      <c r="N270" s="80">
        <f t="shared" si="15"/>
      </c>
      <c r="O270" s="16"/>
      <c r="P270" s="16"/>
      <c r="Q270" s="16"/>
      <c r="R270" s="18"/>
      <c r="S270" s="126"/>
      <c r="T270" s="112"/>
      <c r="U270" s="119"/>
      <c r="V270" s="113"/>
      <c r="W270" s="126"/>
      <c r="X270" s="117"/>
      <c r="Y270" s="18"/>
      <c r="Z270" s="89"/>
      <c r="AA270" s="83"/>
    </row>
    <row r="271" spans="1:27" s="92" customFormat="1" ht="16.5" customHeight="1">
      <c r="A271" s="76">
        <v>40812</v>
      </c>
      <c r="B271" s="77" t="s">
        <v>7</v>
      </c>
      <c r="C271" s="96"/>
      <c r="D271" s="10"/>
      <c r="E271" s="11"/>
      <c r="F271" s="87">
        <f t="shared" si="13"/>
      </c>
      <c r="G271" s="88">
        <f t="shared" si="14"/>
      </c>
      <c r="H271" s="65"/>
      <c r="I271" s="65"/>
      <c r="J271" s="21"/>
      <c r="K271" s="79"/>
      <c r="L271" s="129"/>
      <c r="M271" s="19"/>
      <c r="N271" s="90">
        <f t="shared" si="15"/>
      </c>
      <c r="O271" s="20"/>
      <c r="P271" s="20"/>
      <c r="Q271" s="20"/>
      <c r="R271" s="21"/>
      <c r="S271" s="85"/>
      <c r="T271" s="114"/>
      <c r="U271" s="120"/>
      <c r="V271" s="115"/>
      <c r="W271" s="85"/>
      <c r="X271" s="118"/>
      <c r="Y271" s="21"/>
      <c r="Z271" s="89"/>
      <c r="AA271" s="84"/>
    </row>
    <row r="272" spans="1:27" s="92" customFormat="1" ht="16.5" customHeight="1">
      <c r="A272" s="76">
        <v>40813</v>
      </c>
      <c r="B272" s="77" t="s">
        <v>1</v>
      </c>
      <c r="C272" s="96"/>
      <c r="D272" s="10"/>
      <c r="E272" s="11"/>
      <c r="F272" s="87">
        <f t="shared" si="13"/>
      </c>
      <c r="G272" s="88">
        <f t="shared" si="14"/>
      </c>
      <c r="H272" s="65"/>
      <c r="I272" s="65"/>
      <c r="J272" s="21"/>
      <c r="K272" s="79"/>
      <c r="L272" s="10"/>
      <c r="M272" s="11"/>
      <c r="N272" s="87">
        <f t="shared" si="15"/>
      </c>
      <c r="O272" s="65"/>
      <c r="P272" s="65"/>
      <c r="Q272" s="65"/>
      <c r="R272" s="21"/>
      <c r="S272" s="85"/>
      <c r="T272" s="114"/>
      <c r="U272" s="120"/>
      <c r="V272" s="115"/>
      <c r="W272" s="85"/>
      <c r="X272" s="118"/>
      <c r="Y272" s="21"/>
      <c r="Z272" s="89"/>
      <c r="AA272" s="84"/>
    </row>
    <row r="273" spans="1:27" s="92" customFormat="1" ht="16.5" customHeight="1">
      <c r="A273" s="76">
        <v>40814</v>
      </c>
      <c r="B273" s="77" t="s">
        <v>2</v>
      </c>
      <c r="C273" s="96"/>
      <c r="D273" s="10"/>
      <c r="E273" s="11"/>
      <c r="F273" s="87">
        <f t="shared" si="13"/>
      </c>
      <c r="G273" s="88">
        <f t="shared" si="14"/>
      </c>
      <c r="H273" s="65"/>
      <c r="I273" s="65"/>
      <c r="J273" s="21"/>
      <c r="K273" s="79"/>
      <c r="L273" s="10"/>
      <c r="M273" s="11"/>
      <c r="N273" s="87">
        <f t="shared" si="15"/>
      </c>
      <c r="O273" s="65"/>
      <c r="P273" s="65"/>
      <c r="Q273" s="65"/>
      <c r="R273" s="21"/>
      <c r="S273" s="85"/>
      <c r="T273" s="114"/>
      <c r="U273" s="120"/>
      <c r="V273" s="115"/>
      <c r="W273" s="85"/>
      <c r="X273" s="118"/>
      <c r="Y273" s="21"/>
      <c r="Z273" s="89"/>
      <c r="AA273" s="84"/>
    </row>
    <row r="274" spans="1:27" s="92" customFormat="1" ht="16.5" customHeight="1">
      <c r="A274" s="76">
        <v>40815</v>
      </c>
      <c r="B274" s="77" t="s">
        <v>3</v>
      </c>
      <c r="C274" s="96"/>
      <c r="D274" s="10"/>
      <c r="E274" s="11"/>
      <c r="F274" s="87">
        <f t="shared" si="13"/>
      </c>
      <c r="G274" s="88">
        <f t="shared" si="14"/>
      </c>
      <c r="H274" s="65"/>
      <c r="I274" s="65"/>
      <c r="J274" s="21"/>
      <c r="K274" s="79"/>
      <c r="L274" s="10"/>
      <c r="M274" s="11"/>
      <c r="N274" s="87">
        <f t="shared" si="15"/>
      </c>
      <c r="O274" s="65"/>
      <c r="P274" s="65"/>
      <c r="Q274" s="65"/>
      <c r="R274" s="21"/>
      <c r="S274" s="85"/>
      <c r="T274" s="114"/>
      <c r="U274" s="120"/>
      <c r="V274" s="115"/>
      <c r="W274" s="85"/>
      <c r="X274" s="118"/>
      <c r="Y274" s="21"/>
      <c r="Z274" s="89"/>
      <c r="AA274" s="83"/>
    </row>
    <row r="275" spans="1:27" s="92" customFormat="1" ht="16.5" customHeight="1">
      <c r="A275" s="76">
        <v>40816</v>
      </c>
      <c r="B275" s="77" t="s">
        <v>4</v>
      </c>
      <c r="C275" s="96"/>
      <c r="D275" s="10"/>
      <c r="E275" s="11"/>
      <c r="F275" s="87">
        <f t="shared" si="13"/>
      </c>
      <c r="G275" s="88">
        <f t="shared" si="14"/>
      </c>
      <c r="H275" s="65"/>
      <c r="I275" s="65"/>
      <c r="J275" s="21"/>
      <c r="K275" s="79"/>
      <c r="L275" s="10"/>
      <c r="M275" s="11"/>
      <c r="N275" s="87">
        <f t="shared" si="15"/>
      </c>
      <c r="O275" s="65"/>
      <c r="P275" s="65"/>
      <c r="Q275" s="65"/>
      <c r="R275" s="21"/>
      <c r="S275" s="85"/>
      <c r="T275" s="114"/>
      <c r="U275" s="120"/>
      <c r="V275" s="115"/>
      <c r="W275" s="85"/>
      <c r="X275" s="118"/>
      <c r="Y275" s="21"/>
      <c r="Z275" s="89"/>
      <c r="AA275" s="84"/>
    </row>
    <row r="276" spans="1:27" s="92" customFormat="1" ht="16.5" customHeight="1">
      <c r="A276" s="76">
        <v>40817</v>
      </c>
      <c r="B276" s="77" t="s">
        <v>5</v>
      </c>
      <c r="C276" s="96"/>
      <c r="D276" s="10"/>
      <c r="E276" s="11"/>
      <c r="F276" s="87">
        <f t="shared" si="13"/>
      </c>
      <c r="G276" s="88">
        <f t="shared" si="14"/>
      </c>
      <c r="H276" s="65"/>
      <c r="I276" s="65"/>
      <c r="J276" s="21"/>
      <c r="K276" s="79"/>
      <c r="L276" s="10"/>
      <c r="M276" s="11"/>
      <c r="N276" s="87">
        <f t="shared" si="15"/>
      </c>
      <c r="O276" s="65"/>
      <c r="P276" s="65"/>
      <c r="Q276" s="65"/>
      <c r="R276" s="21"/>
      <c r="S276" s="85"/>
      <c r="T276" s="114"/>
      <c r="U276" s="120"/>
      <c r="V276" s="115"/>
      <c r="W276" s="85"/>
      <c r="X276" s="118"/>
      <c r="Y276" s="21"/>
      <c r="Z276" s="89"/>
      <c r="AA276" s="84"/>
    </row>
    <row r="277" spans="1:27" s="92" customFormat="1" ht="16.5" customHeight="1">
      <c r="A277" s="76">
        <v>40818</v>
      </c>
      <c r="B277" s="77" t="s">
        <v>6</v>
      </c>
      <c r="C277" s="95"/>
      <c r="D277" s="10"/>
      <c r="E277" s="11"/>
      <c r="F277" s="87">
        <f aca="true" t="shared" si="16" ref="F277:F340">IF(E277&lt;&gt;"",(D277/E277)/24,"")</f>
      </c>
      <c r="G277" s="88">
        <f aca="true" t="shared" si="17" ref="G277:G340">IF(E277&lt;&gt;"",E277/D277,"")</f>
      </c>
      <c r="H277" s="65"/>
      <c r="I277" s="65"/>
      <c r="J277" s="21"/>
      <c r="K277" s="79"/>
      <c r="L277" s="10"/>
      <c r="M277" s="11"/>
      <c r="N277" s="87">
        <f aca="true" t="shared" si="18" ref="N277:N340">IF(M277&lt;&gt;"",(L277/M277)/24,"")</f>
      </c>
      <c r="O277" s="65"/>
      <c r="P277" s="65"/>
      <c r="Q277" s="65"/>
      <c r="R277" s="21"/>
      <c r="S277" s="85"/>
      <c r="T277" s="114"/>
      <c r="U277" s="120"/>
      <c r="V277" s="115"/>
      <c r="W277" s="85"/>
      <c r="X277" s="118"/>
      <c r="Y277" s="21"/>
      <c r="Z277" s="89"/>
      <c r="AA277" s="84"/>
    </row>
    <row r="278" spans="1:27" s="92" customFormat="1" ht="16.5" customHeight="1">
      <c r="A278" s="76">
        <v>40819</v>
      </c>
      <c r="B278" s="77" t="s">
        <v>7</v>
      </c>
      <c r="C278" s="95"/>
      <c r="D278" s="12"/>
      <c r="E278" s="13"/>
      <c r="F278" s="86">
        <f t="shared" si="16"/>
      </c>
      <c r="G278" s="91">
        <f t="shared" si="17"/>
      </c>
      <c r="H278" s="64"/>
      <c r="I278" s="64"/>
      <c r="J278" s="18"/>
      <c r="K278" s="124"/>
      <c r="L278" s="12"/>
      <c r="M278" s="13"/>
      <c r="N278" s="86">
        <f t="shared" si="18"/>
      </c>
      <c r="O278" s="64"/>
      <c r="P278" s="64"/>
      <c r="Q278" s="64"/>
      <c r="R278" s="18"/>
      <c r="S278" s="126"/>
      <c r="T278" s="112"/>
      <c r="U278" s="119"/>
      <c r="V278" s="113"/>
      <c r="W278" s="126"/>
      <c r="X278" s="117"/>
      <c r="Y278" s="18"/>
      <c r="Z278" s="89"/>
      <c r="AA278" s="83"/>
    </row>
    <row r="279" spans="1:27" s="92" customFormat="1" ht="16.5" customHeight="1">
      <c r="A279" s="76">
        <v>40820</v>
      </c>
      <c r="B279" s="77" t="s">
        <v>1</v>
      </c>
      <c r="C279" s="95"/>
      <c r="D279" s="12"/>
      <c r="E279" s="13"/>
      <c r="F279" s="86">
        <f t="shared" si="16"/>
      </c>
      <c r="G279" s="91">
        <f t="shared" si="17"/>
      </c>
      <c r="H279" s="64"/>
      <c r="I279" s="64"/>
      <c r="J279" s="18"/>
      <c r="K279" s="124"/>
      <c r="L279" s="12"/>
      <c r="M279" s="15"/>
      <c r="N279" s="80">
        <f t="shared" si="18"/>
      </c>
      <c r="O279" s="16"/>
      <c r="P279" s="16"/>
      <c r="Q279" s="16"/>
      <c r="R279" s="18"/>
      <c r="S279" s="126"/>
      <c r="T279" s="112"/>
      <c r="U279" s="119"/>
      <c r="V279" s="113"/>
      <c r="W279" s="126"/>
      <c r="X279" s="117"/>
      <c r="Y279" s="18"/>
      <c r="Z279" s="89"/>
      <c r="AA279" s="84"/>
    </row>
    <row r="280" spans="1:27" s="92" customFormat="1" ht="16.5" customHeight="1">
      <c r="A280" s="76">
        <v>40821</v>
      </c>
      <c r="B280" s="77" t="s">
        <v>2</v>
      </c>
      <c r="C280" s="95"/>
      <c r="D280" s="12"/>
      <c r="E280" s="13"/>
      <c r="F280" s="86">
        <f t="shared" si="16"/>
      </c>
      <c r="G280" s="91">
        <f t="shared" si="17"/>
      </c>
      <c r="H280" s="64"/>
      <c r="I280" s="64"/>
      <c r="J280" s="18"/>
      <c r="K280" s="124"/>
      <c r="L280" s="14"/>
      <c r="M280" s="15"/>
      <c r="N280" s="80">
        <f t="shared" si="18"/>
      </c>
      <c r="O280" s="16"/>
      <c r="P280" s="16"/>
      <c r="Q280" s="16"/>
      <c r="R280" s="18"/>
      <c r="S280" s="126"/>
      <c r="T280" s="112"/>
      <c r="U280" s="119"/>
      <c r="V280" s="113"/>
      <c r="W280" s="126"/>
      <c r="X280" s="117"/>
      <c r="Y280" s="18"/>
      <c r="Z280" s="89"/>
      <c r="AA280" s="84"/>
    </row>
    <row r="281" spans="1:27" s="92" customFormat="1" ht="16.5" customHeight="1">
      <c r="A281" s="76">
        <v>40822</v>
      </c>
      <c r="B281" s="77" t="s">
        <v>3</v>
      </c>
      <c r="C281" s="95"/>
      <c r="D281" s="12"/>
      <c r="E281" s="13"/>
      <c r="F281" s="86">
        <f t="shared" si="16"/>
      </c>
      <c r="G281" s="91">
        <f t="shared" si="17"/>
      </c>
      <c r="H281" s="64"/>
      <c r="I281" s="64"/>
      <c r="J281" s="18"/>
      <c r="K281" s="124"/>
      <c r="L281" s="14"/>
      <c r="M281" s="15"/>
      <c r="N281" s="80">
        <f t="shared" si="18"/>
      </c>
      <c r="O281" s="16"/>
      <c r="P281" s="16"/>
      <c r="Q281" s="16"/>
      <c r="R281" s="18"/>
      <c r="S281" s="126"/>
      <c r="T281" s="112"/>
      <c r="U281" s="119"/>
      <c r="V281" s="113"/>
      <c r="W281" s="126"/>
      <c r="X281" s="117"/>
      <c r="Y281" s="18"/>
      <c r="Z281" s="89"/>
      <c r="AA281" s="84"/>
    </row>
    <row r="282" spans="1:27" s="92" customFormat="1" ht="16.5" customHeight="1">
      <c r="A282" s="76">
        <v>40823</v>
      </c>
      <c r="B282" s="77" t="s">
        <v>4</v>
      </c>
      <c r="C282" s="95"/>
      <c r="D282" s="12"/>
      <c r="E282" s="13"/>
      <c r="F282" s="86">
        <f t="shared" si="16"/>
      </c>
      <c r="G282" s="91">
        <f t="shared" si="17"/>
      </c>
      <c r="H282" s="64"/>
      <c r="I282" s="64"/>
      <c r="J282" s="18"/>
      <c r="K282" s="124"/>
      <c r="L282" s="14"/>
      <c r="M282" s="15"/>
      <c r="N282" s="80">
        <f t="shared" si="18"/>
      </c>
      <c r="O282" s="16"/>
      <c r="P282" s="16"/>
      <c r="Q282" s="16"/>
      <c r="R282" s="18"/>
      <c r="S282" s="126"/>
      <c r="T282" s="112"/>
      <c r="U282" s="119"/>
      <c r="V282" s="113"/>
      <c r="W282" s="126"/>
      <c r="X282" s="117"/>
      <c r="Y282" s="18"/>
      <c r="Z282" s="89"/>
      <c r="AA282" s="83"/>
    </row>
    <row r="283" spans="1:27" s="92" customFormat="1" ht="16.5" customHeight="1">
      <c r="A283" s="76">
        <v>40824</v>
      </c>
      <c r="B283" s="77" t="s">
        <v>5</v>
      </c>
      <c r="C283" s="95"/>
      <c r="D283" s="12"/>
      <c r="E283" s="13"/>
      <c r="F283" s="86">
        <f t="shared" si="16"/>
      </c>
      <c r="G283" s="91">
        <f t="shared" si="17"/>
      </c>
      <c r="H283" s="64"/>
      <c r="I283" s="64"/>
      <c r="J283" s="18"/>
      <c r="K283" s="124"/>
      <c r="L283" s="14"/>
      <c r="M283" s="15"/>
      <c r="N283" s="80">
        <f t="shared" si="18"/>
      </c>
      <c r="O283" s="16"/>
      <c r="P283" s="16"/>
      <c r="Q283" s="16"/>
      <c r="R283" s="18"/>
      <c r="S283" s="126"/>
      <c r="T283" s="112"/>
      <c r="U283" s="119"/>
      <c r="V283" s="113"/>
      <c r="W283" s="126"/>
      <c r="X283" s="117"/>
      <c r="Y283" s="18"/>
      <c r="Z283" s="89"/>
      <c r="AA283" s="84"/>
    </row>
    <row r="284" spans="1:27" s="92" customFormat="1" ht="16.5" customHeight="1">
      <c r="A284" s="76">
        <v>40825</v>
      </c>
      <c r="B284" s="77" t="s">
        <v>6</v>
      </c>
      <c r="C284" s="96"/>
      <c r="D284" s="12"/>
      <c r="E284" s="13"/>
      <c r="F284" s="86">
        <f t="shared" si="16"/>
      </c>
      <c r="G284" s="91">
        <f t="shared" si="17"/>
      </c>
      <c r="H284" s="64"/>
      <c r="I284" s="64"/>
      <c r="J284" s="18"/>
      <c r="K284" s="124"/>
      <c r="L284" s="14"/>
      <c r="M284" s="15"/>
      <c r="N284" s="80">
        <f t="shared" si="18"/>
      </c>
      <c r="O284" s="16"/>
      <c r="P284" s="16"/>
      <c r="Q284" s="16"/>
      <c r="R284" s="18"/>
      <c r="S284" s="126"/>
      <c r="T284" s="112"/>
      <c r="U284" s="119"/>
      <c r="V284" s="113"/>
      <c r="W284" s="126"/>
      <c r="X284" s="117"/>
      <c r="Y284" s="18"/>
      <c r="Z284" s="89"/>
      <c r="AA284" s="84"/>
    </row>
    <row r="285" spans="1:27" s="92" customFormat="1" ht="16.5" customHeight="1">
      <c r="A285" s="76">
        <v>40826</v>
      </c>
      <c r="B285" s="77" t="s">
        <v>7</v>
      </c>
      <c r="C285" s="96"/>
      <c r="D285" s="10"/>
      <c r="E285" s="11"/>
      <c r="F285" s="87">
        <f t="shared" si="16"/>
      </c>
      <c r="G285" s="88">
        <f t="shared" si="17"/>
      </c>
      <c r="H285" s="65"/>
      <c r="I285" s="65"/>
      <c r="J285" s="21"/>
      <c r="K285" s="79"/>
      <c r="L285" s="129"/>
      <c r="M285" s="19"/>
      <c r="N285" s="90">
        <f t="shared" si="18"/>
      </c>
      <c r="O285" s="20"/>
      <c r="P285" s="20"/>
      <c r="Q285" s="20"/>
      <c r="R285" s="21"/>
      <c r="S285" s="85"/>
      <c r="T285" s="114"/>
      <c r="U285" s="120"/>
      <c r="V285" s="115"/>
      <c r="W285" s="85"/>
      <c r="X285" s="118"/>
      <c r="Y285" s="21"/>
      <c r="Z285" s="89"/>
      <c r="AA285" s="84"/>
    </row>
    <row r="286" spans="1:27" s="92" customFormat="1" ht="16.5" customHeight="1">
      <c r="A286" s="76">
        <v>40827</v>
      </c>
      <c r="B286" s="77" t="s">
        <v>1</v>
      </c>
      <c r="C286" s="96"/>
      <c r="D286" s="10"/>
      <c r="E286" s="11"/>
      <c r="F286" s="87">
        <f t="shared" si="16"/>
      </c>
      <c r="G286" s="88">
        <f t="shared" si="17"/>
      </c>
      <c r="H286" s="65"/>
      <c r="I286" s="65"/>
      <c r="J286" s="21"/>
      <c r="K286" s="79"/>
      <c r="L286" s="10"/>
      <c r="M286" s="11"/>
      <c r="N286" s="87">
        <f t="shared" si="18"/>
      </c>
      <c r="O286" s="65"/>
      <c r="P286" s="65"/>
      <c r="Q286" s="65"/>
      <c r="R286" s="21"/>
      <c r="S286" s="85"/>
      <c r="T286" s="114"/>
      <c r="U286" s="120"/>
      <c r="V286" s="115"/>
      <c r="W286" s="85"/>
      <c r="X286" s="118"/>
      <c r="Y286" s="21"/>
      <c r="Z286" s="89"/>
      <c r="AA286" s="83"/>
    </row>
    <row r="287" spans="1:27" s="92" customFormat="1" ht="16.5" customHeight="1">
      <c r="A287" s="76">
        <v>40828</v>
      </c>
      <c r="B287" s="77" t="s">
        <v>2</v>
      </c>
      <c r="C287" s="96"/>
      <c r="D287" s="10"/>
      <c r="E287" s="11"/>
      <c r="F287" s="87">
        <f t="shared" si="16"/>
      </c>
      <c r="G287" s="88">
        <f t="shared" si="17"/>
      </c>
      <c r="H287" s="65"/>
      <c r="I287" s="65"/>
      <c r="J287" s="21"/>
      <c r="K287" s="79"/>
      <c r="L287" s="10"/>
      <c r="M287" s="11"/>
      <c r="N287" s="87">
        <f t="shared" si="18"/>
      </c>
      <c r="O287" s="65"/>
      <c r="P287" s="65"/>
      <c r="Q287" s="65"/>
      <c r="R287" s="21"/>
      <c r="S287" s="85"/>
      <c r="T287" s="114"/>
      <c r="U287" s="120"/>
      <c r="V287" s="115"/>
      <c r="W287" s="85"/>
      <c r="X287" s="118"/>
      <c r="Y287" s="21"/>
      <c r="Z287" s="89"/>
      <c r="AA287" s="84"/>
    </row>
    <row r="288" spans="1:27" s="92" customFormat="1" ht="16.5" customHeight="1">
      <c r="A288" s="76">
        <v>40829</v>
      </c>
      <c r="B288" s="77" t="s">
        <v>3</v>
      </c>
      <c r="C288" s="96"/>
      <c r="D288" s="10"/>
      <c r="E288" s="11"/>
      <c r="F288" s="87">
        <f t="shared" si="16"/>
      </c>
      <c r="G288" s="88">
        <f t="shared" si="17"/>
      </c>
      <c r="H288" s="65"/>
      <c r="I288" s="65"/>
      <c r="J288" s="21"/>
      <c r="K288" s="79"/>
      <c r="L288" s="10"/>
      <c r="M288" s="11"/>
      <c r="N288" s="87">
        <f t="shared" si="18"/>
      </c>
      <c r="O288" s="65"/>
      <c r="P288" s="65"/>
      <c r="Q288" s="65"/>
      <c r="R288" s="21"/>
      <c r="S288" s="85"/>
      <c r="T288" s="114"/>
      <c r="U288" s="120"/>
      <c r="V288" s="115"/>
      <c r="W288" s="85"/>
      <c r="X288" s="118"/>
      <c r="Y288" s="21"/>
      <c r="Z288" s="89"/>
      <c r="AA288" s="84"/>
    </row>
    <row r="289" spans="1:27" s="92" customFormat="1" ht="16.5" customHeight="1">
      <c r="A289" s="76">
        <v>40830</v>
      </c>
      <c r="B289" s="77" t="s">
        <v>4</v>
      </c>
      <c r="C289" s="96"/>
      <c r="D289" s="10"/>
      <c r="E289" s="11"/>
      <c r="F289" s="87">
        <f t="shared" si="16"/>
      </c>
      <c r="G289" s="88">
        <f t="shared" si="17"/>
      </c>
      <c r="H289" s="65"/>
      <c r="I289" s="65"/>
      <c r="J289" s="21"/>
      <c r="K289" s="79"/>
      <c r="L289" s="10"/>
      <c r="M289" s="11"/>
      <c r="N289" s="87">
        <f t="shared" si="18"/>
      </c>
      <c r="O289" s="65"/>
      <c r="P289" s="65"/>
      <c r="Q289" s="65"/>
      <c r="R289" s="21"/>
      <c r="S289" s="85"/>
      <c r="T289" s="114"/>
      <c r="U289" s="120"/>
      <c r="V289" s="115"/>
      <c r="W289" s="85"/>
      <c r="X289" s="118"/>
      <c r="Y289" s="21"/>
      <c r="Z289" s="89"/>
      <c r="AA289" s="84"/>
    </row>
    <row r="290" spans="1:27" s="92" customFormat="1" ht="16.5" customHeight="1">
      <c r="A290" s="76">
        <v>40831</v>
      </c>
      <c r="B290" s="77" t="s">
        <v>5</v>
      </c>
      <c r="C290" s="96"/>
      <c r="D290" s="10"/>
      <c r="E290" s="11"/>
      <c r="F290" s="87">
        <f t="shared" si="16"/>
      </c>
      <c r="G290" s="88">
        <f t="shared" si="17"/>
      </c>
      <c r="H290" s="65"/>
      <c r="I290" s="65"/>
      <c r="J290" s="21"/>
      <c r="K290" s="79"/>
      <c r="L290" s="10"/>
      <c r="M290" s="11"/>
      <c r="N290" s="87">
        <f t="shared" si="18"/>
      </c>
      <c r="O290" s="65"/>
      <c r="P290" s="65"/>
      <c r="Q290" s="65"/>
      <c r="R290" s="21"/>
      <c r="S290" s="85"/>
      <c r="T290" s="114"/>
      <c r="U290" s="120"/>
      <c r="V290" s="115"/>
      <c r="W290" s="85"/>
      <c r="X290" s="118"/>
      <c r="Y290" s="21"/>
      <c r="Z290" s="89"/>
      <c r="AA290" s="83"/>
    </row>
    <row r="291" spans="1:27" s="92" customFormat="1" ht="16.5" customHeight="1">
      <c r="A291" s="76">
        <v>40832</v>
      </c>
      <c r="B291" s="77" t="s">
        <v>6</v>
      </c>
      <c r="C291" s="95"/>
      <c r="D291" s="10"/>
      <c r="E291" s="11"/>
      <c r="F291" s="87">
        <f t="shared" si="16"/>
      </c>
      <c r="G291" s="88">
        <f t="shared" si="17"/>
      </c>
      <c r="H291" s="65"/>
      <c r="I291" s="65"/>
      <c r="J291" s="21"/>
      <c r="K291" s="79"/>
      <c r="L291" s="10"/>
      <c r="M291" s="11"/>
      <c r="N291" s="87">
        <f t="shared" si="18"/>
      </c>
      <c r="O291" s="65"/>
      <c r="P291" s="65"/>
      <c r="Q291" s="65"/>
      <c r="R291" s="21"/>
      <c r="S291" s="85"/>
      <c r="T291" s="114"/>
      <c r="U291" s="120"/>
      <c r="V291" s="115"/>
      <c r="W291" s="85"/>
      <c r="X291" s="118"/>
      <c r="Y291" s="21"/>
      <c r="Z291" s="89"/>
      <c r="AA291" s="84"/>
    </row>
    <row r="292" spans="1:27" s="92" customFormat="1" ht="16.5" customHeight="1">
      <c r="A292" s="76">
        <v>40833</v>
      </c>
      <c r="B292" s="77" t="s">
        <v>7</v>
      </c>
      <c r="C292" s="95"/>
      <c r="D292" s="12"/>
      <c r="E292" s="13"/>
      <c r="F292" s="86">
        <f t="shared" si="16"/>
      </c>
      <c r="G292" s="91">
        <f t="shared" si="17"/>
      </c>
      <c r="H292" s="64"/>
      <c r="I292" s="64"/>
      <c r="J292" s="18"/>
      <c r="K292" s="124"/>
      <c r="L292" s="12"/>
      <c r="M292" s="13"/>
      <c r="N292" s="86">
        <f t="shared" si="18"/>
      </c>
      <c r="O292" s="64"/>
      <c r="P292" s="64"/>
      <c r="Q292" s="64"/>
      <c r="R292" s="18"/>
      <c r="S292" s="126"/>
      <c r="T292" s="112"/>
      <c r="U292" s="119"/>
      <c r="V292" s="113"/>
      <c r="W292" s="126"/>
      <c r="X292" s="117"/>
      <c r="Y292" s="18"/>
      <c r="Z292" s="89"/>
      <c r="AA292" s="84"/>
    </row>
    <row r="293" spans="1:27" s="92" customFormat="1" ht="16.5" customHeight="1">
      <c r="A293" s="76">
        <v>40834</v>
      </c>
      <c r="B293" s="77" t="s">
        <v>1</v>
      </c>
      <c r="C293" s="95"/>
      <c r="D293" s="12"/>
      <c r="E293" s="13"/>
      <c r="F293" s="86">
        <f t="shared" si="16"/>
      </c>
      <c r="G293" s="91">
        <f t="shared" si="17"/>
      </c>
      <c r="H293" s="64"/>
      <c r="I293" s="64"/>
      <c r="J293" s="18"/>
      <c r="K293" s="124"/>
      <c r="L293" s="12"/>
      <c r="M293" s="15"/>
      <c r="N293" s="80">
        <f t="shared" si="18"/>
      </c>
      <c r="O293" s="16"/>
      <c r="P293" s="16"/>
      <c r="Q293" s="16"/>
      <c r="R293" s="18"/>
      <c r="S293" s="126"/>
      <c r="T293" s="112"/>
      <c r="U293" s="119"/>
      <c r="V293" s="113"/>
      <c r="W293" s="126"/>
      <c r="X293" s="117"/>
      <c r="Y293" s="18"/>
      <c r="Z293" s="89"/>
      <c r="AA293" s="84"/>
    </row>
    <row r="294" spans="1:27" s="92" customFormat="1" ht="16.5" customHeight="1">
      <c r="A294" s="76">
        <v>40835</v>
      </c>
      <c r="B294" s="77" t="s">
        <v>2</v>
      </c>
      <c r="C294" s="95"/>
      <c r="D294" s="12"/>
      <c r="E294" s="13"/>
      <c r="F294" s="86">
        <f t="shared" si="16"/>
      </c>
      <c r="G294" s="91">
        <f t="shared" si="17"/>
      </c>
      <c r="H294" s="64"/>
      <c r="I294" s="64"/>
      <c r="J294" s="18"/>
      <c r="K294" s="124"/>
      <c r="L294" s="14"/>
      <c r="M294" s="15"/>
      <c r="N294" s="80">
        <f t="shared" si="18"/>
      </c>
      <c r="O294" s="16"/>
      <c r="P294" s="16"/>
      <c r="Q294" s="16"/>
      <c r="R294" s="18"/>
      <c r="S294" s="126"/>
      <c r="T294" s="112"/>
      <c r="U294" s="119"/>
      <c r="V294" s="113"/>
      <c r="W294" s="126"/>
      <c r="X294" s="117"/>
      <c r="Y294" s="18"/>
      <c r="Z294" s="89"/>
      <c r="AA294" s="83"/>
    </row>
    <row r="295" spans="1:27" s="92" customFormat="1" ht="16.5" customHeight="1">
      <c r="A295" s="76">
        <v>40836</v>
      </c>
      <c r="B295" s="77" t="s">
        <v>3</v>
      </c>
      <c r="C295" s="95"/>
      <c r="D295" s="12"/>
      <c r="E295" s="13"/>
      <c r="F295" s="86">
        <f t="shared" si="16"/>
      </c>
      <c r="G295" s="91">
        <f t="shared" si="17"/>
      </c>
      <c r="H295" s="64"/>
      <c r="I295" s="64"/>
      <c r="J295" s="18"/>
      <c r="K295" s="124"/>
      <c r="L295" s="14"/>
      <c r="M295" s="15"/>
      <c r="N295" s="80">
        <f t="shared" si="18"/>
      </c>
      <c r="O295" s="16"/>
      <c r="P295" s="16"/>
      <c r="Q295" s="16"/>
      <c r="R295" s="18"/>
      <c r="S295" s="126"/>
      <c r="T295" s="112"/>
      <c r="U295" s="119"/>
      <c r="V295" s="113"/>
      <c r="W295" s="126"/>
      <c r="X295" s="117"/>
      <c r="Y295" s="18"/>
      <c r="Z295" s="89"/>
      <c r="AA295" s="84"/>
    </row>
    <row r="296" spans="1:27" s="92" customFormat="1" ht="16.5" customHeight="1">
      <c r="A296" s="76">
        <v>40837</v>
      </c>
      <c r="B296" s="77" t="s">
        <v>4</v>
      </c>
      <c r="C296" s="95"/>
      <c r="D296" s="12"/>
      <c r="E296" s="13"/>
      <c r="F296" s="86">
        <f t="shared" si="16"/>
      </c>
      <c r="G296" s="91">
        <f t="shared" si="17"/>
      </c>
      <c r="H296" s="64"/>
      <c r="I296" s="64"/>
      <c r="J296" s="18"/>
      <c r="K296" s="124"/>
      <c r="L296" s="14"/>
      <c r="M296" s="15"/>
      <c r="N296" s="80">
        <f t="shared" si="18"/>
      </c>
      <c r="O296" s="16"/>
      <c r="P296" s="16"/>
      <c r="Q296" s="16"/>
      <c r="R296" s="18"/>
      <c r="S296" s="126"/>
      <c r="T296" s="112"/>
      <c r="U296" s="119"/>
      <c r="V296" s="113"/>
      <c r="W296" s="126"/>
      <c r="X296" s="117"/>
      <c r="Y296" s="18"/>
      <c r="Z296" s="89"/>
      <c r="AA296" s="84"/>
    </row>
    <row r="297" spans="1:27" s="92" customFormat="1" ht="16.5" customHeight="1">
      <c r="A297" s="76">
        <v>40838</v>
      </c>
      <c r="B297" s="77" t="s">
        <v>5</v>
      </c>
      <c r="C297" s="95"/>
      <c r="D297" s="12"/>
      <c r="E297" s="13"/>
      <c r="F297" s="86">
        <f t="shared" si="16"/>
      </c>
      <c r="G297" s="91">
        <f t="shared" si="17"/>
      </c>
      <c r="H297" s="64"/>
      <c r="I297" s="64"/>
      <c r="J297" s="18"/>
      <c r="K297" s="124"/>
      <c r="L297" s="14"/>
      <c r="M297" s="15"/>
      <c r="N297" s="80">
        <f t="shared" si="18"/>
      </c>
      <c r="O297" s="16"/>
      <c r="P297" s="16"/>
      <c r="Q297" s="16"/>
      <c r="R297" s="18"/>
      <c r="S297" s="126"/>
      <c r="T297" s="112"/>
      <c r="U297" s="119"/>
      <c r="V297" s="113"/>
      <c r="W297" s="126"/>
      <c r="X297" s="117"/>
      <c r="Y297" s="18"/>
      <c r="Z297" s="89"/>
      <c r="AA297" s="84"/>
    </row>
    <row r="298" spans="1:27" s="92" customFormat="1" ht="16.5" customHeight="1">
      <c r="A298" s="76">
        <v>40839</v>
      </c>
      <c r="B298" s="77" t="s">
        <v>6</v>
      </c>
      <c r="C298" s="96"/>
      <c r="D298" s="12"/>
      <c r="E298" s="13"/>
      <c r="F298" s="86">
        <f t="shared" si="16"/>
      </c>
      <c r="G298" s="91">
        <f t="shared" si="17"/>
      </c>
      <c r="H298" s="64"/>
      <c r="I298" s="64"/>
      <c r="J298" s="18"/>
      <c r="K298" s="124"/>
      <c r="L298" s="14"/>
      <c r="M298" s="15"/>
      <c r="N298" s="80">
        <f t="shared" si="18"/>
      </c>
      <c r="O298" s="16"/>
      <c r="P298" s="16"/>
      <c r="Q298" s="16"/>
      <c r="R298" s="18"/>
      <c r="S298" s="126"/>
      <c r="T298" s="112"/>
      <c r="U298" s="119"/>
      <c r="V298" s="113"/>
      <c r="W298" s="126"/>
      <c r="X298" s="117"/>
      <c r="Y298" s="18"/>
      <c r="Z298" s="89"/>
      <c r="AA298" s="83"/>
    </row>
    <row r="299" spans="1:27" s="92" customFormat="1" ht="16.5" customHeight="1">
      <c r="A299" s="76">
        <v>40840</v>
      </c>
      <c r="B299" s="77" t="s">
        <v>7</v>
      </c>
      <c r="C299" s="96"/>
      <c r="D299" s="10"/>
      <c r="E299" s="11"/>
      <c r="F299" s="87">
        <f t="shared" si="16"/>
      </c>
      <c r="G299" s="88">
        <f t="shared" si="17"/>
      </c>
      <c r="H299" s="65"/>
      <c r="I299" s="65"/>
      <c r="J299" s="21"/>
      <c r="K299" s="79"/>
      <c r="L299" s="129"/>
      <c r="M299" s="19"/>
      <c r="N299" s="90">
        <f t="shared" si="18"/>
      </c>
      <c r="O299" s="20"/>
      <c r="P299" s="20"/>
      <c r="Q299" s="20"/>
      <c r="R299" s="21"/>
      <c r="S299" s="85"/>
      <c r="T299" s="114"/>
      <c r="U299" s="120"/>
      <c r="V299" s="115"/>
      <c r="W299" s="85"/>
      <c r="X299" s="118"/>
      <c r="Y299" s="21"/>
      <c r="Z299" s="89"/>
      <c r="AA299" s="84"/>
    </row>
    <row r="300" spans="1:27" s="92" customFormat="1" ht="16.5" customHeight="1">
      <c r="A300" s="76">
        <v>40841</v>
      </c>
      <c r="B300" s="77" t="s">
        <v>1</v>
      </c>
      <c r="C300" s="96"/>
      <c r="D300" s="10"/>
      <c r="E300" s="11"/>
      <c r="F300" s="87">
        <f t="shared" si="16"/>
      </c>
      <c r="G300" s="88">
        <f t="shared" si="17"/>
      </c>
      <c r="H300" s="65"/>
      <c r="I300" s="65"/>
      <c r="J300" s="21"/>
      <c r="K300" s="79"/>
      <c r="L300" s="10"/>
      <c r="M300" s="11"/>
      <c r="N300" s="87">
        <f t="shared" si="18"/>
      </c>
      <c r="O300" s="65"/>
      <c r="P300" s="65"/>
      <c r="Q300" s="65"/>
      <c r="R300" s="21"/>
      <c r="S300" s="85"/>
      <c r="T300" s="114"/>
      <c r="U300" s="120"/>
      <c r="V300" s="115"/>
      <c r="W300" s="85"/>
      <c r="X300" s="118"/>
      <c r="Y300" s="21"/>
      <c r="Z300" s="89"/>
      <c r="AA300" s="84"/>
    </row>
    <row r="301" spans="1:27" s="92" customFormat="1" ht="16.5" customHeight="1">
      <c r="A301" s="76">
        <v>40842</v>
      </c>
      <c r="B301" s="77" t="s">
        <v>2</v>
      </c>
      <c r="C301" s="96"/>
      <c r="D301" s="10"/>
      <c r="E301" s="11"/>
      <c r="F301" s="87">
        <f t="shared" si="16"/>
      </c>
      <c r="G301" s="88">
        <f t="shared" si="17"/>
      </c>
      <c r="H301" s="65"/>
      <c r="I301" s="65"/>
      <c r="J301" s="21"/>
      <c r="K301" s="79"/>
      <c r="L301" s="10"/>
      <c r="M301" s="11"/>
      <c r="N301" s="87">
        <f t="shared" si="18"/>
      </c>
      <c r="O301" s="65"/>
      <c r="P301" s="65"/>
      <c r="Q301" s="65"/>
      <c r="R301" s="21"/>
      <c r="S301" s="85"/>
      <c r="T301" s="114"/>
      <c r="U301" s="120"/>
      <c r="V301" s="115"/>
      <c r="W301" s="85"/>
      <c r="X301" s="118"/>
      <c r="Y301" s="21"/>
      <c r="Z301" s="89"/>
      <c r="AA301" s="84"/>
    </row>
    <row r="302" spans="1:27" s="92" customFormat="1" ht="16.5" customHeight="1">
      <c r="A302" s="76">
        <v>40843</v>
      </c>
      <c r="B302" s="77" t="s">
        <v>3</v>
      </c>
      <c r="C302" s="96"/>
      <c r="D302" s="10"/>
      <c r="E302" s="11"/>
      <c r="F302" s="87">
        <f t="shared" si="16"/>
      </c>
      <c r="G302" s="88">
        <f t="shared" si="17"/>
      </c>
      <c r="H302" s="65"/>
      <c r="I302" s="65"/>
      <c r="J302" s="21"/>
      <c r="K302" s="79"/>
      <c r="L302" s="10"/>
      <c r="M302" s="11"/>
      <c r="N302" s="87">
        <f t="shared" si="18"/>
      </c>
      <c r="O302" s="65"/>
      <c r="P302" s="65"/>
      <c r="Q302" s="65"/>
      <c r="R302" s="21"/>
      <c r="S302" s="85"/>
      <c r="T302" s="114"/>
      <c r="U302" s="120"/>
      <c r="V302" s="115"/>
      <c r="W302" s="85"/>
      <c r="X302" s="118"/>
      <c r="Y302" s="21"/>
      <c r="Z302" s="89"/>
      <c r="AA302" s="83"/>
    </row>
    <row r="303" spans="1:27" s="92" customFormat="1" ht="16.5" customHeight="1">
      <c r="A303" s="76">
        <v>40844</v>
      </c>
      <c r="B303" s="77" t="s">
        <v>4</v>
      </c>
      <c r="C303" s="96"/>
      <c r="D303" s="10"/>
      <c r="E303" s="11"/>
      <c r="F303" s="87">
        <f t="shared" si="16"/>
      </c>
      <c r="G303" s="88">
        <f t="shared" si="17"/>
      </c>
      <c r="H303" s="65"/>
      <c r="I303" s="65"/>
      <c r="J303" s="21"/>
      <c r="K303" s="79"/>
      <c r="L303" s="10"/>
      <c r="M303" s="11"/>
      <c r="N303" s="87">
        <f t="shared" si="18"/>
      </c>
      <c r="O303" s="65"/>
      <c r="P303" s="65"/>
      <c r="Q303" s="65"/>
      <c r="R303" s="21"/>
      <c r="S303" s="85"/>
      <c r="T303" s="114"/>
      <c r="U303" s="120"/>
      <c r="V303" s="115"/>
      <c r="W303" s="85"/>
      <c r="X303" s="118"/>
      <c r="Y303" s="21"/>
      <c r="Z303" s="89"/>
      <c r="AA303" s="84"/>
    </row>
    <row r="304" spans="1:27" s="92" customFormat="1" ht="16.5" customHeight="1">
      <c r="A304" s="76">
        <v>40845</v>
      </c>
      <c r="B304" s="77" t="s">
        <v>5</v>
      </c>
      <c r="C304" s="96"/>
      <c r="D304" s="10"/>
      <c r="E304" s="11"/>
      <c r="F304" s="87">
        <f t="shared" si="16"/>
      </c>
      <c r="G304" s="88">
        <f t="shared" si="17"/>
      </c>
      <c r="H304" s="65"/>
      <c r="I304" s="65"/>
      <c r="J304" s="21"/>
      <c r="K304" s="79"/>
      <c r="L304" s="10"/>
      <c r="M304" s="11"/>
      <c r="N304" s="87">
        <f t="shared" si="18"/>
      </c>
      <c r="O304" s="65"/>
      <c r="P304" s="65"/>
      <c r="Q304" s="65"/>
      <c r="R304" s="21"/>
      <c r="S304" s="85"/>
      <c r="T304" s="114"/>
      <c r="U304" s="120"/>
      <c r="V304" s="115"/>
      <c r="W304" s="85"/>
      <c r="X304" s="118"/>
      <c r="Y304" s="21"/>
      <c r="Z304" s="89"/>
      <c r="AA304" s="84"/>
    </row>
    <row r="305" spans="1:27" s="92" customFormat="1" ht="16.5" customHeight="1">
      <c r="A305" s="76">
        <v>40846</v>
      </c>
      <c r="B305" s="77" t="s">
        <v>6</v>
      </c>
      <c r="C305" s="95"/>
      <c r="D305" s="10"/>
      <c r="E305" s="11"/>
      <c r="F305" s="87">
        <f t="shared" si="16"/>
      </c>
      <c r="G305" s="88">
        <f t="shared" si="17"/>
      </c>
      <c r="H305" s="65"/>
      <c r="I305" s="65"/>
      <c r="J305" s="21"/>
      <c r="K305" s="79"/>
      <c r="L305" s="10"/>
      <c r="M305" s="11"/>
      <c r="N305" s="87">
        <f t="shared" si="18"/>
      </c>
      <c r="O305" s="65"/>
      <c r="P305" s="65"/>
      <c r="Q305" s="65"/>
      <c r="R305" s="21"/>
      <c r="S305" s="85"/>
      <c r="T305" s="114"/>
      <c r="U305" s="120"/>
      <c r="V305" s="115"/>
      <c r="W305" s="85"/>
      <c r="X305" s="118"/>
      <c r="Y305" s="21"/>
      <c r="Z305" s="89"/>
      <c r="AA305" s="84"/>
    </row>
    <row r="306" spans="1:27" s="92" customFormat="1" ht="16.5" customHeight="1">
      <c r="A306" s="76">
        <v>40847</v>
      </c>
      <c r="B306" s="77" t="s">
        <v>7</v>
      </c>
      <c r="C306" s="95"/>
      <c r="D306" s="12"/>
      <c r="E306" s="13"/>
      <c r="F306" s="86">
        <f t="shared" si="16"/>
      </c>
      <c r="G306" s="91">
        <f t="shared" si="17"/>
      </c>
      <c r="H306" s="64"/>
      <c r="I306" s="64"/>
      <c r="J306" s="18"/>
      <c r="K306" s="124"/>
      <c r="L306" s="12"/>
      <c r="M306" s="13"/>
      <c r="N306" s="86">
        <f t="shared" si="18"/>
      </c>
      <c r="O306" s="64"/>
      <c r="P306" s="64"/>
      <c r="Q306" s="64"/>
      <c r="R306" s="18"/>
      <c r="S306" s="126"/>
      <c r="T306" s="112"/>
      <c r="U306" s="119"/>
      <c r="V306" s="113"/>
      <c r="W306" s="126"/>
      <c r="X306" s="117"/>
      <c r="Y306" s="18"/>
      <c r="Z306" s="89"/>
      <c r="AA306" s="83"/>
    </row>
    <row r="307" spans="1:27" s="92" customFormat="1" ht="16.5" customHeight="1">
      <c r="A307" s="76">
        <v>40848</v>
      </c>
      <c r="B307" s="77" t="s">
        <v>1</v>
      </c>
      <c r="C307" s="95"/>
      <c r="D307" s="12"/>
      <c r="E307" s="13"/>
      <c r="F307" s="86">
        <f t="shared" si="16"/>
      </c>
      <c r="G307" s="91">
        <f t="shared" si="17"/>
      </c>
      <c r="H307" s="64"/>
      <c r="I307" s="64"/>
      <c r="J307" s="18"/>
      <c r="K307" s="124"/>
      <c r="L307" s="12"/>
      <c r="M307" s="15"/>
      <c r="N307" s="80">
        <f t="shared" si="18"/>
      </c>
      <c r="O307" s="16"/>
      <c r="P307" s="16"/>
      <c r="Q307" s="16"/>
      <c r="R307" s="18"/>
      <c r="S307" s="126"/>
      <c r="T307" s="112"/>
      <c r="U307" s="119"/>
      <c r="V307" s="113"/>
      <c r="W307" s="126"/>
      <c r="X307" s="117"/>
      <c r="Y307" s="18"/>
      <c r="Z307" s="89"/>
      <c r="AA307" s="84"/>
    </row>
    <row r="308" spans="1:27" s="92" customFormat="1" ht="16.5" customHeight="1">
      <c r="A308" s="76">
        <v>40849</v>
      </c>
      <c r="B308" s="77" t="s">
        <v>2</v>
      </c>
      <c r="C308" s="95"/>
      <c r="D308" s="12"/>
      <c r="E308" s="13"/>
      <c r="F308" s="86">
        <f t="shared" si="16"/>
      </c>
      <c r="G308" s="91">
        <f t="shared" si="17"/>
      </c>
      <c r="H308" s="64"/>
      <c r="I308" s="64"/>
      <c r="J308" s="18"/>
      <c r="K308" s="124"/>
      <c r="L308" s="14"/>
      <c r="M308" s="15"/>
      <c r="N308" s="80">
        <f t="shared" si="18"/>
      </c>
      <c r="O308" s="16"/>
      <c r="P308" s="16"/>
      <c r="Q308" s="16"/>
      <c r="R308" s="18"/>
      <c r="S308" s="126"/>
      <c r="T308" s="112"/>
      <c r="U308" s="119"/>
      <c r="V308" s="113"/>
      <c r="W308" s="126"/>
      <c r="X308" s="117"/>
      <c r="Y308" s="18"/>
      <c r="Z308" s="89"/>
      <c r="AA308" s="84"/>
    </row>
    <row r="309" spans="1:27" s="92" customFormat="1" ht="16.5" customHeight="1">
      <c r="A309" s="76">
        <v>40850</v>
      </c>
      <c r="B309" s="77" t="s">
        <v>3</v>
      </c>
      <c r="C309" s="95"/>
      <c r="D309" s="12"/>
      <c r="E309" s="13"/>
      <c r="F309" s="86">
        <f t="shared" si="16"/>
      </c>
      <c r="G309" s="91">
        <f t="shared" si="17"/>
      </c>
      <c r="H309" s="64"/>
      <c r="I309" s="64"/>
      <c r="J309" s="18"/>
      <c r="K309" s="124"/>
      <c r="L309" s="14"/>
      <c r="M309" s="15"/>
      <c r="N309" s="80">
        <f t="shared" si="18"/>
      </c>
      <c r="O309" s="16"/>
      <c r="P309" s="16"/>
      <c r="Q309" s="16"/>
      <c r="R309" s="18"/>
      <c r="S309" s="126"/>
      <c r="T309" s="112"/>
      <c r="U309" s="119"/>
      <c r="V309" s="113"/>
      <c r="W309" s="126"/>
      <c r="X309" s="117"/>
      <c r="Y309" s="18"/>
      <c r="Z309" s="89"/>
      <c r="AA309" s="84"/>
    </row>
    <row r="310" spans="1:27" s="92" customFormat="1" ht="16.5" customHeight="1">
      <c r="A310" s="76">
        <v>40851</v>
      </c>
      <c r="B310" s="77" t="s">
        <v>4</v>
      </c>
      <c r="C310" s="95"/>
      <c r="D310" s="12"/>
      <c r="E310" s="13"/>
      <c r="F310" s="86">
        <f t="shared" si="16"/>
      </c>
      <c r="G310" s="91">
        <f t="shared" si="17"/>
      </c>
      <c r="H310" s="64"/>
      <c r="I310" s="64"/>
      <c r="J310" s="18"/>
      <c r="K310" s="124"/>
      <c r="L310" s="14"/>
      <c r="M310" s="15"/>
      <c r="N310" s="80">
        <f t="shared" si="18"/>
      </c>
      <c r="O310" s="16"/>
      <c r="P310" s="16"/>
      <c r="Q310" s="16"/>
      <c r="R310" s="18"/>
      <c r="S310" s="126"/>
      <c r="T310" s="112"/>
      <c r="U310" s="119"/>
      <c r="V310" s="113"/>
      <c r="W310" s="126"/>
      <c r="X310" s="117"/>
      <c r="Y310" s="18"/>
      <c r="Z310" s="89"/>
      <c r="AA310" s="83"/>
    </row>
    <row r="311" spans="1:27" s="92" customFormat="1" ht="16.5" customHeight="1">
      <c r="A311" s="76">
        <v>40852</v>
      </c>
      <c r="B311" s="77" t="s">
        <v>5</v>
      </c>
      <c r="C311" s="95"/>
      <c r="D311" s="12"/>
      <c r="E311" s="13"/>
      <c r="F311" s="86">
        <f t="shared" si="16"/>
      </c>
      <c r="G311" s="91">
        <f t="shared" si="17"/>
      </c>
      <c r="H311" s="64"/>
      <c r="I311" s="64"/>
      <c r="J311" s="18"/>
      <c r="K311" s="124"/>
      <c r="L311" s="14"/>
      <c r="M311" s="15"/>
      <c r="N311" s="80">
        <f t="shared" si="18"/>
      </c>
      <c r="O311" s="16"/>
      <c r="P311" s="16"/>
      <c r="Q311" s="16"/>
      <c r="R311" s="18"/>
      <c r="S311" s="126"/>
      <c r="T311" s="112"/>
      <c r="U311" s="119"/>
      <c r="V311" s="113"/>
      <c r="W311" s="126"/>
      <c r="X311" s="117"/>
      <c r="Y311" s="18"/>
      <c r="Z311" s="89"/>
      <c r="AA311" s="84"/>
    </row>
    <row r="312" spans="1:27" s="92" customFormat="1" ht="16.5" customHeight="1">
      <c r="A312" s="76">
        <v>40853</v>
      </c>
      <c r="B312" s="77" t="s">
        <v>6</v>
      </c>
      <c r="C312" s="96"/>
      <c r="D312" s="12"/>
      <c r="E312" s="13"/>
      <c r="F312" s="86">
        <f t="shared" si="16"/>
      </c>
      <c r="G312" s="91">
        <f t="shared" si="17"/>
      </c>
      <c r="H312" s="64"/>
      <c r="I312" s="64"/>
      <c r="J312" s="18"/>
      <c r="K312" s="124"/>
      <c r="L312" s="14"/>
      <c r="M312" s="15"/>
      <c r="N312" s="80">
        <f t="shared" si="18"/>
      </c>
      <c r="O312" s="16"/>
      <c r="P312" s="16"/>
      <c r="Q312" s="16"/>
      <c r="R312" s="18"/>
      <c r="S312" s="126"/>
      <c r="T312" s="112"/>
      <c r="U312" s="119"/>
      <c r="V312" s="113"/>
      <c r="W312" s="126"/>
      <c r="X312" s="117"/>
      <c r="Y312" s="18"/>
      <c r="Z312" s="89"/>
      <c r="AA312" s="84"/>
    </row>
    <row r="313" spans="1:27" s="92" customFormat="1" ht="16.5" customHeight="1">
      <c r="A313" s="76">
        <v>40854</v>
      </c>
      <c r="B313" s="77" t="s">
        <v>7</v>
      </c>
      <c r="C313" s="96"/>
      <c r="D313" s="10"/>
      <c r="E313" s="11"/>
      <c r="F313" s="87">
        <f t="shared" si="16"/>
      </c>
      <c r="G313" s="88">
        <f t="shared" si="17"/>
      </c>
      <c r="H313" s="65"/>
      <c r="I313" s="65"/>
      <c r="J313" s="21"/>
      <c r="K313" s="79"/>
      <c r="L313" s="129"/>
      <c r="M313" s="19"/>
      <c r="N313" s="90">
        <f t="shared" si="18"/>
      </c>
      <c r="O313" s="20"/>
      <c r="P313" s="20"/>
      <c r="Q313" s="20"/>
      <c r="R313" s="21"/>
      <c r="S313" s="85"/>
      <c r="T313" s="114"/>
      <c r="U313" s="120"/>
      <c r="V313" s="115"/>
      <c r="W313" s="85"/>
      <c r="X313" s="118"/>
      <c r="Y313" s="21"/>
      <c r="Z313" s="89"/>
      <c r="AA313" s="84"/>
    </row>
    <row r="314" spans="1:27" s="92" customFormat="1" ht="16.5" customHeight="1">
      <c r="A314" s="76">
        <v>40855</v>
      </c>
      <c r="B314" s="77" t="s">
        <v>1</v>
      </c>
      <c r="C314" s="96"/>
      <c r="D314" s="10"/>
      <c r="E314" s="11"/>
      <c r="F314" s="87">
        <f t="shared" si="16"/>
      </c>
      <c r="G314" s="88">
        <f t="shared" si="17"/>
      </c>
      <c r="H314" s="65"/>
      <c r="I314" s="65"/>
      <c r="J314" s="21"/>
      <c r="K314" s="79"/>
      <c r="L314" s="10"/>
      <c r="M314" s="11"/>
      <c r="N314" s="87">
        <f t="shared" si="18"/>
      </c>
      <c r="O314" s="65"/>
      <c r="P314" s="65"/>
      <c r="Q314" s="65"/>
      <c r="R314" s="21"/>
      <c r="S314" s="85"/>
      <c r="T314" s="114"/>
      <c r="U314" s="120"/>
      <c r="V314" s="115"/>
      <c r="W314" s="85"/>
      <c r="X314" s="118"/>
      <c r="Y314" s="21"/>
      <c r="Z314" s="89"/>
      <c r="AA314" s="83"/>
    </row>
    <row r="315" spans="1:27" s="92" customFormat="1" ht="16.5" customHeight="1">
      <c r="A315" s="76">
        <v>40856</v>
      </c>
      <c r="B315" s="77" t="s">
        <v>2</v>
      </c>
      <c r="C315" s="96"/>
      <c r="D315" s="10"/>
      <c r="E315" s="11"/>
      <c r="F315" s="87">
        <f t="shared" si="16"/>
      </c>
      <c r="G315" s="88">
        <f t="shared" si="17"/>
      </c>
      <c r="H315" s="65"/>
      <c r="I315" s="65"/>
      <c r="J315" s="21"/>
      <c r="K315" s="79"/>
      <c r="L315" s="10"/>
      <c r="M315" s="11"/>
      <c r="N315" s="87">
        <f t="shared" si="18"/>
      </c>
      <c r="O315" s="65"/>
      <c r="P315" s="65"/>
      <c r="Q315" s="65"/>
      <c r="R315" s="21"/>
      <c r="S315" s="85"/>
      <c r="T315" s="114"/>
      <c r="U315" s="120"/>
      <c r="V315" s="115"/>
      <c r="W315" s="85"/>
      <c r="X315" s="118"/>
      <c r="Y315" s="21"/>
      <c r="Z315" s="89"/>
      <c r="AA315" s="84"/>
    </row>
    <row r="316" spans="1:27" s="92" customFormat="1" ht="16.5" customHeight="1">
      <c r="A316" s="76">
        <v>40857</v>
      </c>
      <c r="B316" s="77" t="s">
        <v>3</v>
      </c>
      <c r="C316" s="96"/>
      <c r="D316" s="10"/>
      <c r="E316" s="11"/>
      <c r="F316" s="87">
        <f t="shared" si="16"/>
      </c>
      <c r="G316" s="88">
        <f t="shared" si="17"/>
      </c>
      <c r="H316" s="65"/>
      <c r="I316" s="65"/>
      <c r="J316" s="21"/>
      <c r="K316" s="79"/>
      <c r="L316" s="10"/>
      <c r="M316" s="11"/>
      <c r="N316" s="87">
        <f t="shared" si="18"/>
      </c>
      <c r="O316" s="65"/>
      <c r="P316" s="65"/>
      <c r="Q316" s="65"/>
      <c r="R316" s="21"/>
      <c r="S316" s="85"/>
      <c r="T316" s="114"/>
      <c r="U316" s="120"/>
      <c r="V316" s="115"/>
      <c r="W316" s="85"/>
      <c r="X316" s="118"/>
      <c r="Y316" s="21"/>
      <c r="Z316" s="89"/>
      <c r="AA316" s="84"/>
    </row>
    <row r="317" spans="1:27" s="92" customFormat="1" ht="16.5" customHeight="1">
      <c r="A317" s="76">
        <v>40858</v>
      </c>
      <c r="B317" s="77" t="s">
        <v>4</v>
      </c>
      <c r="C317" s="96"/>
      <c r="D317" s="10"/>
      <c r="E317" s="11"/>
      <c r="F317" s="87">
        <f t="shared" si="16"/>
      </c>
      <c r="G317" s="88">
        <f t="shared" si="17"/>
      </c>
      <c r="H317" s="65"/>
      <c r="I317" s="65"/>
      <c r="J317" s="21"/>
      <c r="K317" s="79"/>
      <c r="L317" s="10"/>
      <c r="M317" s="11"/>
      <c r="N317" s="87">
        <f t="shared" si="18"/>
      </c>
      <c r="O317" s="65"/>
      <c r="P317" s="65"/>
      <c r="Q317" s="65"/>
      <c r="R317" s="21"/>
      <c r="S317" s="85"/>
      <c r="T317" s="114"/>
      <c r="U317" s="120"/>
      <c r="V317" s="115"/>
      <c r="W317" s="85"/>
      <c r="X317" s="118"/>
      <c r="Y317" s="21"/>
      <c r="Z317" s="89"/>
      <c r="AA317" s="84"/>
    </row>
    <row r="318" spans="1:27" s="92" customFormat="1" ht="16.5" customHeight="1">
      <c r="A318" s="76">
        <v>40859</v>
      </c>
      <c r="B318" s="77" t="s">
        <v>5</v>
      </c>
      <c r="C318" s="96"/>
      <c r="D318" s="10"/>
      <c r="E318" s="11"/>
      <c r="F318" s="87">
        <f t="shared" si="16"/>
      </c>
      <c r="G318" s="88">
        <f t="shared" si="17"/>
      </c>
      <c r="H318" s="65"/>
      <c r="I318" s="65"/>
      <c r="J318" s="21"/>
      <c r="K318" s="79"/>
      <c r="L318" s="10"/>
      <c r="M318" s="11"/>
      <c r="N318" s="87">
        <f t="shared" si="18"/>
      </c>
      <c r="O318" s="65"/>
      <c r="P318" s="65"/>
      <c r="Q318" s="65"/>
      <c r="R318" s="21"/>
      <c r="S318" s="85"/>
      <c r="T318" s="114"/>
      <c r="U318" s="120"/>
      <c r="V318" s="115"/>
      <c r="W318" s="85"/>
      <c r="X318" s="118"/>
      <c r="Y318" s="21"/>
      <c r="Z318" s="89"/>
      <c r="AA318" s="83"/>
    </row>
    <row r="319" spans="1:27" s="92" customFormat="1" ht="16.5" customHeight="1">
      <c r="A319" s="76">
        <v>40860</v>
      </c>
      <c r="B319" s="77" t="s">
        <v>6</v>
      </c>
      <c r="C319" s="95"/>
      <c r="D319" s="10"/>
      <c r="E319" s="11"/>
      <c r="F319" s="87">
        <f t="shared" si="16"/>
      </c>
      <c r="G319" s="88">
        <f t="shared" si="17"/>
      </c>
      <c r="H319" s="65"/>
      <c r="I319" s="65"/>
      <c r="J319" s="21"/>
      <c r="K319" s="79"/>
      <c r="L319" s="10"/>
      <c r="M319" s="11"/>
      <c r="N319" s="87">
        <f t="shared" si="18"/>
      </c>
      <c r="O319" s="65"/>
      <c r="P319" s="65"/>
      <c r="Q319" s="65"/>
      <c r="R319" s="21"/>
      <c r="S319" s="85"/>
      <c r="T319" s="114"/>
      <c r="U319" s="120"/>
      <c r="V319" s="115"/>
      <c r="W319" s="85"/>
      <c r="X319" s="118"/>
      <c r="Y319" s="21"/>
      <c r="Z319" s="89"/>
      <c r="AA319" s="84"/>
    </row>
    <row r="320" spans="1:27" s="92" customFormat="1" ht="16.5" customHeight="1">
      <c r="A320" s="76">
        <v>40861</v>
      </c>
      <c r="B320" s="77" t="s">
        <v>7</v>
      </c>
      <c r="C320" s="95"/>
      <c r="D320" s="12"/>
      <c r="E320" s="13"/>
      <c r="F320" s="86">
        <f t="shared" si="16"/>
      </c>
      <c r="G320" s="91">
        <f t="shared" si="17"/>
      </c>
      <c r="H320" s="64"/>
      <c r="I320" s="64"/>
      <c r="J320" s="18"/>
      <c r="K320" s="124"/>
      <c r="L320" s="12"/>
      <c r="M320" s="13"/>
      <c r="N320" s="86">
        <f t="shared" si="18"/>
      </c>
      <c r="O320" s="64"/>
      <c r="P320" s="64"/>
      <c r="Q320" s="64"/>
      <c r="R320" s="18"/>
      <c r="S320" s="126"/>
      <c r="T320" s="112"/>
      <c r="U320" s="119"/>
      <c r="V320" s="113"/>
      <c r="W320" s="126"/>
      <c r="X320" s="117"/>
      <c r="Y320" s="18"/>
      <c r="Z320" s="89"/>
      <c r="AA320" s="84"/>
    </row>
    <row r="321" spans="1:27" s="92" customFormat="1" ht="16.5" customHeight="1">
      <c r="A321" s="76">
        <v>40862</v>
      </c>
      <c r="B321" s="77" t="s">
        <v>1</v>
      </c>
      <c r="C321" s="95"/>
      <c r="D321" s="12"/>
      <c r="E321" s="13"/>
      <c r="F321" s="86">
        <f t="shared" si="16"/>
      </c>
      <c r="G321" s="91">
        <f t="shared" si="17"/>
      </c>
      <c r="H321" s="64"/>
      <c r="I321" s="64"/>
      <c r="J321" s="18"/>
      <c r="K321" s="124"/>
      <c r="L321" s="12"/>
      <c r="M321" s="15"/>
      <c r="N321" s="80">
        <f t="shared" si="18"/>
      </c>
      <c r="O321" s="16"/>
      <c r="P321" s="16"/>
      <c r="Q321" s="16"/>
      <c r="R321" s="18"/>
      <c r="S321" s="126"/>
      <c r="T321" s="112"/>
      <c r="U321" s="119"/>
      <c r="V321" s="113"/>
      <c r="W321" s="126"/>
      <c r="X321" s="117"/>
      <c r="Y321" s="18"/>
      <c r="Z321" s="89"/>
      <c r="AA321" s="84"/>
    </row>
    <row r="322" spans="1:27" s="92" customFormat="1" ht="16.5" customHeight="1">
      <c r="A322" s="76">
        <v>40863</v>
      </c>
      <c r="B322" s="77" t="s">
        <v>2</v>
      </c>
      <c r="C322" s="95"/>
      <c r="D322" s="12"/>
      <c r="E322" s="13"/>
      <c r="F322" s="86">
        <f t="shared" si="16"/>
      </c>
      <c r="G322" s="91">
        <f t="shared" si="17"/>
      </c>
      <c r="H322" s="64"/>
      <c r="I322" s="64"/>
      <c r="J322" s="18"/>
      <c r="K322" s="124"/>
      <c r="L322" s="14"/>
      <c r="M322" s="15"/>
      <c r="N322" s="80">
        <f t="shared" si="18"/>
      </c>
      <c r="O322" s="16"/>
      <c r="P322" s="16"/>
      <c r="Q322" s="16"/>
      <c r="R322" s="18"/>
      <c r="S322" s="126"/>
      <c r="T322" s="112"/>
      <c r="U322" s="119"/>
      <c r="V322" s="113"/>
      <c r="W322" s="126"/>
      <c r="X322" s="117"/>
      <c r="Y322" s="18"/>
      <c r="Z322" s="89"/>
      <c r="AA322" s="83"/>
    </row>
    <row r="323" spans="1:27" s="92" customFormat="1" ht="16.5" customHeight="1">
      <c r="A323" s="76">
        <v>40864</v>
      </c>
      <c r="B323" s="77" t="s">
        <v>3</v>
      </c>
      <c r="C323" s="95"/>
      <c r="D323" s="12"/>
      <c r="E323" s="13"/>
      <c r="F323" s="86">
        <f t="shared" si="16"/>
      </c>
      <c r="G323" s="91">
        <f t="shared" si="17"/>
      </c>
      <c r="H323" s="64"/>
      <c r="I323" s="64"/>
      <c r="J323" s="18"/>
      <c r="K323" s="124"/>
      <c r="L323" s="14"/>
      <c r="M323" s="15"/>
      <c r="N323" s="80">
        <f t="shared" si="18"/>
      </c>
      <c r="O323" s="16"/>
      <c r="P323" s="16"/>
      <c r="Q323" s="16"/>
      <c r="R323" s="18"/>
      <c r="S323" s="126"/>
      <c r="T323" s="112"/>
      <c r="U323" s="119"/>
      <c r="V323" s="113"/>
      <c r="W323" s="126"/>
      <c r="X323" s="117"/>
      <c r="Y323" s="18"/>
      <c r="Z323" s="89"/>
      <c r="AA323" s="84"/>
    </row>
    <row r="324" spans="1:27" s="92" customFormat="1" ht="16.5" customHeight="1">
      <c r="A324" s="76">
        <v>40865</v>
      </c>
      <c r="B324" s="77" t="s">
        <v>4</v>
      </c>
      <c r="C324" s="95"/>
      <c r="D324" s="12"/>
      <c r="E324" s="13"/>
      <c r="F324" s="86">
        <f t="shared" si="16"/>
      </c>
      <c r="G324" s="91">
        <f t="shared" si="17"/>
      </c>
      <c r="H324" s="64"/>
      <c r="I324" s="64"/>
      <c r="J324" s="18"/>
      <c r="K324" s="124"/>
      <c r="L324" s="14"/>
      <c r="M324" s="15"/>
      <c r="N324" s="80">
        <f t="shared" si="18"/>
      </c>
      <c r="O324" s="16"/>
      <c r="P324" s="16"/>
      <c r="Q324" s="16"/>
      <c r="R324" s="18"/>
      <c r="S324" s="126"/>
      <c r="T324" s="112"/>
      <c r="U324" s="119"/>
      <c r="V324" s="113"/>
      <c r="W324" s="126"/>
      <c r="X324" s="117"/>
      <c r="Y324" s="18"/>
      <c r="Z324" s="89"/>
      <c r="AA324" s="84"/>
    </row>
    <row r="325" spans="1:27" s="92" customFormat="1" ht="16.5" customHeight="1">
      <c r="A325" s="76">
        <v>40866</v>
      </c>
      <c r="B325" s="77" t="s">
        <v>5</v>
      </c>
      <c r="C325" s="95"/>
      <c r="D325" s="12"/>
      <c r="E325" s="13"/>
      <c r="F325" s="86">
        <f t="shared" si="16"/>
      </c>
      <c r="G325" s="91">
        <f t="shared" si="17"/>
      </c>
      <c r="H325" s="64"/>
      <c r="I325" s="64"/>
      <c r="J325" s="18"/>
      <c r="K325" s="124"/>
      <c r="L325" s="14"/>
      <c r="M325" s="15"/>
      <c r="N325" s="80">
        <f t="shared" si="18"/>
      </c>
      <c r="O325" s="16"/>
      <c r="P325" s="16"/>
      <c r="Q325" s="16"/>
      <c r="R325" s="18"/>
      <c r="S325" s="126"/>
      <c r="T325" s="112"/>
      <c r="U325" s="119"/>
      <c r="V325" s="113"/>
      <c r="W325" s="126"/>
      <c r="X325" s="117"/>
      <c r="Y325" s="18"/>
      <c r="Z325" s="89"/>
      <c r="AA325" s="84"/>
    </row>
    <row r="326" spans="1:27" s="92" customFormat="1" ht="16.5" customHeight="1">
      <c r="A326" s="76">
        <v>40867</v>
      </c>
      <c r="B326" s="77" t="s">
        <v>6</v>
      </c>
      <c r="C326" s="96"/>
      <c r="D326" s="12"/>
      <c r="E326" s="13"/>
      <c r="F326" s="86">
        <f t="shared" si="16"/>
      </c>
      <c r="G326" s="91">
        <f t="shared" si="17"/>
      </c>
      <c r="H326" s="64"/>
      <c r="I326" s="64"/>
      <c r="J326" s="18"/>
      <c r="K326" s="124"/>
      <c r="L326" s="14"/>
      <c r="M326" s="15"/>
      <c r="N326" s="80">
        <f t="shared" si="18"/>
      </c>
      <c r="O326" s="16"/>
      <c r="P326" s="16"/>
      <c r="Q326" s="16"/>
      <c r="R326" s="18"/>
      <c r="S326" s="126"/>
      <c r="T326" s="112"/>
      <c r="U326" s="119"/>
      <c r="V326" s="113"/>
      <c r="W326" s="126"/>
      <c r="X326" s="117"/>
      <c r="Y326" s="18"/>
      <c r="Z326" s="89"/>
      <c r="AA326" s="83"/>
    </row>
    <row r="327" spans="1:27" s="92" customFormat="1" ht="16.5" customHeight="1">
      <c r="A327" s="76">
        <v>40868</v>
      </c>
      <c r="B327" s="77" t="s">
        <v>7</v>
      </c>
      <c r="C327" s="96"/>
      <c r="D327" s="10"/>
      <c r="E327" s="11"/>
      <c r="F327" s="87">
        <f t="shared" si="16"/>
      </c>
      <c r="G327" s="88">
        <f t="shared" si="17"/>
      </c>
      <c r="H327" s="65"/>
      <c r="I327" s="65"/>
      <c r="J327" s="21"/>
      <c r="K327" s="79"/>
      <c r="L327" s="129"/>
      <c r="M327" s="19"/>
      <c r="N327" s="90">
        <f t="shared" si="18"/>
      </c>
      <c r="O327" s="20"/>
      <c r="P327" s="20"/>
      <c r="Q327" s="20"/>
      <c r="R327" s="21"/>
      <c r="S327" s="85"/>
      <c r="T327" s="114"/>
      <c r="U327" s="120"/>
      <c r="V327" s="115"/>
      <c r="W327" s="85"/>
      <c r="X327" s="118"/>
      <c r="Y327" s="21"/>
      <c r="Z327" s="89"/>
      <c r="AA327" s="84"/>
    </row>
    <row r="328" spans="1:27" s="92" customFormat="1" ht="16.5" customHeight="1">
      <c r="A328" s="76">
        <v>40869</v>
      </c>
      <c r="B328" s="77" t="s">
        <v>1</v>
      </c>
      <c r="C328" s="96"/>
      <c r="D328" s="10"/>
      <c r="E328" s="11"/>
      <c r="F328" s="87">
        <f t="shared" si="16"/>
      </c>
      <c r="G328" s="88">
        <f t="shared" si="17"/>
      </c>
      <c r="H328" s="65"/>
      <c r="I328" s="65"/>
      <c r="J328" s="21"/>
      <c r="K328" s="79"/>
      <c r="L328" s="10"/>
      <c r="M328" s="11"/>
      <c r="N328" s="87">
        <f t="shared" si="18"/>
      </c>
      <c r="O328" s="65"/>
      <c r="P328" s="65"/>
      <c r="Q328" s="65"/>
      <c r="R328" s="21"/>
      <c r="S328" s="85"/>
      <c r="T328" s="114"/>
      <c r="U328" s="120"/>
      <c r="V328" s="115"/>
      <c r="W328" s="85"/>
      <c r="X328" s="118"/>
      <c r="Y328" s="21"/>
      <c r="Z328" s="89"/>
      <c r="AA328" s="84"/>
    </row>
    <row r="329" spans="1:27" s="92" customFormat="1" ht="16.5" customHeight="1">
      <c r="A329" s="76">
        <v>40870</v>
      </c>
      <c r="B329" s="77" t="s">
        <v>2</v>
      </c>
      <c r="C329" s="96"/>
      <c r="D329" s="10"/>
      <c r="E329" s="11"/>
      <c r="F329" s="87">
        <f t="shared" si="16"/>
      </c>
      <c r="G329" s="88">
        <f t="shared" si="17"/>
      </c>
      <c r="H329" s="65"/>
      <c r="I329" s="65"/>
      <c r="J329" s="21"/>
      <c r="K329" s="79"/>
      <c r="L329" s="10"/>
      <c r="M329" s="11"/>
      <c r="N329" s="87">
        <f t="shared" si="18"/>
      </c>
      <c r="O329" s="65"/>
      <c r="P329" s="65"/>
      <c r="Q329" s="65"/>
      <c r="R329" s="21"/>
      <c r="S329" s="85"/>
      <c r="T329" s="114"/>
      <c r="U329" s="120"/>
      <c r="V329" s="115"/>
      <c r="W329" s="85"/>
      <c r="X329" s="118"/>
      <c r="Y329" s="21"/>
      <c r="Z329" s="89"/>
      <c r="AA329" s="84"/>
    </row>
    <row r="330" spans="1:27" s="92" customFormat="1" ht="16.5" customHeight="1">
      <c r="A330" s="76">
        <v>40871</v>
      </c>
      <c r="B330" s="77" t="s">
        <v>3</v>
      </c>
      <c r="C330" s="96"/>
      <c r="D330" s="10"/>
      <c r="E330" s="11"/>
      <c r="F330" s="87">
        <f t="shared" si="16"/>
      </c>
      <c r="G330" s="88">
        <f t="shared" si="17"/>
      </c>
      <c r="H330" s="65"/>
      <c r="I330" s="65"/>
      <c r="J330" s="21"/>
      <c r="K330" s="79"/>
      <c r="L330" s="10"/>
      <c r="M330" s="11"/>
      <c r="N330" s="87">
        <f t="shared" si="18"/>
      </c>
      <c r="O330" s="65"/>
      <c r="P330" s="65"/>
      <c r="Q330" s="65"/>
      <c r="R330" s="21"/>
      <c r="S330" s="85"/>
      <c r="T330" s="114"/>
      <c r="U330" s="120"/>
      <c r="V330" s="115"/>
      <c r="W330" s="85"/>
      <c r="X330" s="118"/>
      <c r="Y330" s="21"/>
      <c r="Z330" s="89"/>
      <c r="AA330" s="83"/>
    </row>
    <row r="331" spans="1:27" s="92" customFormat="1" ht="16.5" customHeight="1">
      <c r="A331" s="76">
        <v>40872</v>
      </c>
      <c r="B331" s="77" t="s">
        <v>4</v>
      </c>
      <c r="C331" s="96"/>
      <c r="D331" s="10"/>
      <c r="E331" s="11"/>
      <c r="F331" s="87">
        <f t="shared" si="16"/>
      </c>
      <c r="G331" s="88">
        <f t="shared" si="17"/>
      </c>
      <c r="H331" s="65"/>
      <c r="I331" s="65"/>
      <c r="J331" s="21"/>
      <c r="K331" s="79"/>
      <c r="L331" s="10"/>
      <c r="M331" s="11"/>
      <c r="N331" s="87">
        <f t="shared" si="18"/>
      </c>
      <c r="O331" s="65"/>
      <c r="P331" s="65"/>
      <c r="Q331" s="65"/>
      <c r="R331" s="21"/>
      <c r="S331" s="85"/>
      <c r="T331" s="114"/>
      <c r="U331" s="120"/>
      <c r="V331" s="115"/>
      <c r="W331" s="85"/>
      <c r="X331" s="118"/>
      <c r="Y331" s="21"/>
      <c r="Z331" s="89"/>
      <c r="AA331" s="84"/>
    </row>
    <row r="332" spans="1:27" s="92" customFormat="1" ht="16.5" customHeight="1">
      <c r="A332" s="76">
        <v>40873</v>
      </c>
      <c r="B332" s="77" t="s">
        <v>5</v>
      </c>
      <c r="C332" s="96"/>
      <c r="D332" s="10"/>
      <c r="E332" s="11"/>
      <c r="F332" s="87">
        <f t="shared" si="16"/>
      </c>
      <c r="G332" s="88">
        <f t="shared" si="17"/>
      </c>
      <c r="H332" s="65"/>
      <c r="I332" s="65"/>
      <c r="J332" s="21"/>
      <c r="K332" s="79"/>
      <c r="L332" s="10"/>
      <c r="M332" s="11"/>
      <c r="N332" s="87">
        <f t="shared" si="18"/>
      </c>
      <c r="O332" s="65"/>
      <c r="P332" s="65"/>
      <c r="Q332" s="65"/>
      <c r="R332" s="21"/>
      <c r="S332" s="85"/>
      <c r="T332" s="114"/>
      <c r="U332" s="120"/>
      <c r="V332" s="115"/>
      <c r="W332" s="85"/>
      <c r="X332" s="118"/>
      <c r="Y332" s="21"/>
      <c r="Z332" s="89"/>
      <c r="AA332" s="84"/>
    </row>
    <row r="333" spans="1:27" s="92" customFormat="1" ht="16.5" customHeight="1">
      <c r="A333" s="76">
        <v>40874</v>
      </c>
      <c r="B333" s="77" t="s">
        <v>6</v>
      </c>
      <c r="C333" s="95"/>
      <c r="D333" s="10"/>
      <c r="E333" s="11"/>
      <c r="F333" s="87">
        <f t="shared" si="16"/>
      </c>
      <c r="G333" s="88">
        <f t="shared" si="17"/>
      </c>
      <c r="H333" s="65"/>
      <c r="I333" s="65"/>
      <c r="J333" s="21"/>
      <c r="K333" s="79"/>
      <c r="L333" s="10"/>
      <c r="M333" s="11"/>
      <c r="N333" s="87">
        <f t="shared" si="18"/>
      </c>
      <c r="O333" s="65"/>
      <c r="P333" s="65"/>
      <c r="Q333" s="65"/>
      <c r="R333" s="21"/>
      <c r="S333" s="85"/>
      <c r="T333" s="114"/>
      <c r="U333" s="120"/>
      <c r="V333" s="115"/>
      <c r="W333" s="85"/>
      <c r="X333" s="118"/>
      <c r="Y333" s="21"/>
      <c r="Z333" s="89"/>
      <c r="AA333" s="84"/>
    </row>
    <row r="334" spans="1:27" s="92" customFormat="1" ht="16.5" customHeight="1">
      <c r="A334" s="76">
        <v>40875</v>
      </c>
      <c r="B334" s="77" t="s">
        <v>7</v>
      </c>
      <c r="C334" s="95"/>
      <c r="D334" s="12"/>
      <c r="E334" s="13"/>
      <c r="F334" s="86">
        <f t="shared" si="16"/>
      </c>
      <c r="G334" s="91">
        <f t="shared" si="17"/>
      </c>
      <c r="H334" s="64"/>
      <c r="I334" s="64"/>
      <c r="J334" s="18"/>
      <c r="K334" s="124"/>
      <c r="L334" s="12"/>
      <c r="M334" s="13"/>
      <c r="N334" s="86">
        <f t="shared" si="18"/>
      </c>
      <c r="O334" s="64"/>
      <c r="P334" s="64"/>
      <c r="Q334" s="64"/>
      <c r="R334" s="18"/>
      <c r="S334" s="126"/>
      <c r="T334" s="112"/>
      <c r="U334" s="119"/>
      <c r="V334" s="113"/>
      <c r="W334" s="126"/>
      <c r="X334" s="117"/>
      <c r="Y334" s="18"/>
      <c r="Z334" s="89"/>
      <c r="AA334" s="83"/>
    </row>
    <row r="335" spans="1:27" s="92" customFormat="1" ht="16.5" customHeight="1">
      <c r="A335" s="76">
        <v>40876</v>
      </c>
      <c r="B335" s="77" t="s">
        <v>1</v>
      </c>
      <c r="C335" s="95"/>
      <c r="D335" s="12"/>
      <c r="E335" s="13"/>
      <c r="F335" s="86">
        <f t="shared" si="16"/>
      </c>
      <c r="G335" s="91">
        <f t="shared" si="17"/>
      </c>
      <c r="H335" s="64"/>
      <c r="I335" s="64"/>
      <c r="J335" s="18"/>
      <c r="K335" s="124"/>
      <c r="L335" s="12"/>
      <c r="M335" s="15"/>
      <c r="N335" s="80">
        <f t="shared" si="18"/>
      </c>
      <c r="O335" s="16"/>
      <c r="P335" s="16"/>
      <c r="Q335" s="16"/>
      <c r="R335" s="18"/>
      <c r="S335" s="126"/>
      <c r="T335" s="112"/>
      <c r="U335" s="119"/>
      <c r="V335" s="113"/>
      <c r="W335" s="126"/>
      <c r="X335" s="117"/>
      <c r="Y335" s="18"/>
      <c r="Z335" s="89"/>
      <c r="AA335" s="84"/>
    </row>
    <row r="336" spans="1:27" s="92" customFormat="1" ht="16.5" customHeight="1">
      <c r="A336" s="76">
        <v>40877</v>
      </c>
      <c r="B336" s="77" t="s">
        <v>2</v>
      </c>
      <c r="C336" s="95"/>
      <c r="D336" s="12"/>
      <c r="E336" s="13"/>
      <c r="F336" s="86">
        <f t="shared" si="16"/>
      </c>
      <c r="G336" s="91">
        <f t="shared" si="17"/>
      </c>
      <c r="H336" s="64"/>
      <c r="I336" s="64"/>
      <c r="J336" s="18"/>
      <c r="K336" s="124"/>
      <c r="L336" s="14"/>
      <c r="M336" s="15"/>
      <c r="N336" s="80">
        <f t="shared" si="18"/>
      </c>
      <c r="O336" s="16"/>
      <c r="P336" s="16"/>
      <c r="Q336" s="16"/>
      <c r="R336" s="18"/>
      <c r="S336" s="126"/>
      <c r="T336" s="112"/>
      <c r="U336" s="119"/>
      <c r="V336" s="113"/>
      <c r="W336" s="126"/>
      <c r="X336" s="117"/>
      <c r="Y336" s="18"/>
      <c r="Z336" s="89"/>
      <c r="AA336" s="84"/>
    </row>
    <row r="337" spans="1:27" s="92" customFormat="1" ht="16.5" customHeight="1">
      <c r="A337" s="76">
        <v>40878</v>
      </c>
      <c r="B337" s="77" t="s">
        <v>3</v>
      </c>
      <c r="C337" s="95"/>
      <c r="D337" s="12"/>
      <c r="E337" s="13"/>
      <c r="F337" s="86">
        <f t="shared" si="16"/>
      </c>
      <c r="G337" s="91">
        <f t="shared" si="17"/>
      </c>
      <c r="H337" s="64"/>
      <c r="I337" s="64"/>
      <c r="J337" s="18"/>
      <c r="K337" s="124"/>
      <c r="L337" s="14"/>
      <c r="M337" s="15"/>
      <c r="N337" s="80">
        <f t="shared" si="18"/>
      </c>
      <c r="O337" s="16"/>
      <c r="P337" s="16"/>
      <c r="Q337" s="16"/>
      <c r="R337" s="18"/>
      <c r="S337" s="126"/>
      <c r="T337" s="112"/>
      <c r="U337" s="119"/>
      <c r="V337" s="113"/>
      <c r="W337" s="126"/>
      <c r="X337" s="117"/>
      <c r="Y337" s="18"/>
      <c r="Z337" s="89"/>
      <c r="AA337" s="84"/>
    </row>
    <row r="338" spans="1:27" s="92" customFormat="1" ht="16.5" customHeight="1">
      <c r="A338" s="76">
        <v>40879</v>
      </c>
      <c r="B338" s="77" t="s">
        <v>4</v>
      </c>
      <c r="C338" s="95"/>
      <c r="D338" s="12"/>
      <c r="E338" s="13"/>
      <c r="F338" s="86">
        <f t="shared" si="16"/>
      </c>
      <c r="G338" s="91">
        <f t="shared" si="17"/>
      </c>
      <c r="H338" s="64"/>
      <c r="I338" s="64"/>
      <c r="J338" s="18"/>
      <c r="K338" s="124"/>
      <c r="L338" s="14"/>
      <c r="M338" s="15"/>
      <c r="N338" s="80">
        <f t="shared" si="18"/>
      </c>
      <c r="O338" s="16"/>
      <c r="P338" s="16"/>
      <c r="Q338" s="16"/>
      <c r="R338" s="18"/>
      <c r="S338" s="126"/>
      <c r="T338" s="112"/>
      <c r="U338" s="119"/>
      <c r="V338" s="113"/>
      <c r="W338" s="126"/>
      <c r="X338" s="117"/>
      <c r="Y338" s="18"/>
      <c r="Z338" s="89"/>
      <c r="AA338" s="83"/>
    </row>
    <row r="339" spans="1:27" s="92" customFormat="1" ht="16.5" customHeight="1">
      <c r="A339" s="76">
        <v>40880</v>
      </c>
      <c r="B339" s="77" t="s">
        <v>5</v>
      </c>
      <c r="C339" s="95"/>
      <c r="D339" s="12"/>
      <c r="E339" s="13"/>
      <c r="F339" s="86">
        <f t="shared" si="16"/>
      </c>
      <c r="G339" s="91">
        <f t="shared" si="17"/>
      </c>
      <c r="H339" s="64"/>
      <c r="I339" s="64"/>
      <c r="J339" s="18"/>
      <c r="K339" s="124"/>
      <c r="L339" s="14"/>
      <c r="M339" s="15"/>
      <c r="N339" s="80">
        <f t="shared" si="18"/>
      </c>
      <c r="O339" s="16"/>
      <c r="P339" s="16"/>
      <c r="Q339" s="16"/>
      <c r="R339" s="18"/>
      <c r="S339" s="126"/>
      <c r="T339" s="112"/>
      <c r="U339" s="119"/>
      <c r="V339" s="113"/>
      <c r="W339" s="126"/>
      <c r="X339" s="117"/>
      <c r="Y339" s="18"/>
      <c r="Z339" s="89"/>
      <c r="AA339" s="84"/>
    </row>
    <row r="340" spans="1:27" s="92" customFormat="1" ht="16.5" customHeight="1">
      <c r="A340" s="76">
        <v>40881</v>
      </c>
      <c r="B340" s="77" t="s">
        <v>6</v>
      </c>
      <c r="C340" s="96"/>
      <c r="D340" s="12"/>
      <c r="E340" s="13"/>
      <c r="F340" s="86">
        <f t="shared" si="16"/>
      </c>
      <c r="G340" s="91">
        <f t="shared" si="17"/>
      </c>
      <c r="H340" s="64"/>
      <c r="I340" s="64"/>
      <c r="J340" s="18"/>
      <c r="K340" s="124"/>
      <c r="L340" s="14"/>
      <c r="M340" s="15"/>
      <c r="N340" s="80">
        <f t="shared" si="18"/>
      </c>
      <c r="O340" s="16"/>
      <c r="P340" s="16"/>
      <c r="Q340" s="16"/>
      <c r="R340" s="18"/>
      <c r="S340" s="126"/>
      <c r="T340" s="112"/>
      <c r="U340" s="119"/>
      <c r="V340" s="113"/>
      <c r="W340" s="126"/>
      <c r="X340" s="117"/>
      <c r="Y340" s="18"/>
      <c r="Z340" s="89"/>
      <c r="AA340" s="84"/>
    </row>
    <row r="341" spans="1:27" s="92" customFormat="1" ht="16.5" customHeight="1">
      <c r="A341" s="76">
        <v>40882</v>
      </c>
      <c r="B341" s="77" t="s">
        <v>7</v>
      </c>
      <c r="C341" s="96"/>
      <c r="D341" s="10"/>
      <c r="E341" s="11"/>
      <c r="F341" s="87">
        <f aca="true" t="shared" si="19" ref="F341:F367">IF(E341&lt;&gt;"",(D341/E341)/24,"")</f>
      </c>
      <c r="G341" s="88">
        <f aca="true" t="shared" si="20" ref="G341:G367">IF(E341&lt;&gt;"",E341/D341,"")</f>
      </c>
      <c r="H341" s="65"/>
      <c r="I341" s="65"/>
      <c r="J341" s="21"/>
      <c r="K341" s="79"/>
      <c r="L341" s="129"/>
      <c r="M341" s="19"/>
      <c r="N341" s="90">
        <f aca="true" t="shared" si="21" ref="N341:N367">IF(M341&lt;&gt;"",(L341/M341)/24,"")</f>
      </c>
      <c r="O341" s="20"/>
      <c r="P341" s="20"/>
      <c r="Q341" s="20"/>
      <c r="R341" s="21"/>
      <c r="S341" s="85"/>
      <c r="T341" s="114"/>
      <c r="U341" s="120"/>
      <c r="V341" s="115"/>
      <c r="W341" s="85"/>
      <c r="X341" s="118"/>
      <c r="Y341" s="21"/>
      <c r="Z341" s="89"/>
      <c r="AA341" s="84"/>
    </row>
    <row r="342" spans="1:27" s="92" customFormat="1" ht="16.5" customHeight="1">
      <c r="A342" s="76">
        <v>40883</v>
      </c>
      <c r="B342" s="77" t="s">
        <v>1</v>
      </c>
      <c r="C342" s="96"/>
      <c r="D342" s="10"/>
      <c r="E342" s="11"/>
      <c r="F342" s="87">
        <f t="shared" si="19"/>
      </c>
      <c r="G342" s="88">
        <f t="shared" si="20"/>
      </c>
      <c r="H342" s="65"/>
      <c r="I342" s="65"/>
      <c r="J342" s="21"/>
      <c r="K342" s="79"/>
      <c r="L342" s="10"/>
      <c r="M342" s="11"/>
      <c r="N342" s="87">
        <f t="shared" si="21"/>
      </c>
      <c r="O342" s="65"/>
      <c r="P342" s="65"/>
      <c r="Q342" s="65"/>
      <c r="R342" s="21"/>
      <c r="S342" s="85"/>
      <c r="T342" s="114"/>
      <c r="U342" s="120"/>
      <c r="V342" s="115"/>
      <c r="W342" s="85"/>
      <c r="X342" s="118"/>
      <c r="Y342" s="21"/>
      <c r="Z342" s="89"/>
      <c r="AA342" s="83"/>
    </row>
    <row r="343" spans="1:27" s="92" customFormat="1" ht="16.5" customHeight="1">
      <c r="A343" s="76">
        <v>40884</v>
      </c>
      <c r="B343" s="77" t="s">
        <v>2</v>
      </c>
      <c r="C343" s="96"/>
      <c r="D343" s="10"/>
      <c r="E343" s="11"/>
      <c r="F343" s="87">
        <f t="shared" si="19"/>
      </c>
      <c r="G343" s="88">
        <f t="shared" si="20"/>
      </c>
      <c r="H343" s="65"/>
      <c r="I343" s="65"/>
      <c r="J343" s="21"/>
      <c r="K343" s="79"/>
      <c r="L343" s="10"/>
      <c r="M343" s="11"/>
      <c r="N343" s="87">
        <f t="shared" si="21"/>
      </c>
      <c r="O343" s="65"/>
      <c r="P343" s="65"/>
      <c r="Q343" s="65"/>
      <c r="R343" s="21"/>
      <c r="S343" s="85"/>
      <c r="T343" s="114"/>
      <c r="U343" s="120"/>
      <c r="V343" s="115"/>
      <c r="W343" s="85"/>
      <c r="X343" s="118"/>
      <c r="Y343" s="21"/>
      <c r="Z343" s="89"/>
      <c r="AA343" s="84"/>
    </row>
    <row r="344" spans="1:27" s="92" customFormat="1" ht="16.5" customHeight="1">
      <c r="A344" s="76">
        <v>40885</v>
      </c>
      <c r="B344" s="77" t="s">
        <v>3</v>
      </c>
      <c r="C344" s="96"/>
      <c r="D344" s="10"/>
      <c r="E344" s="11"/>
      <c r="F344" s="87">
        <f t="shared" si="19"/>
      </c>
      <c r="G344" s="88">
        <f t="shared" si="20"/>
      </c>
      <c r="H344" s="65"/>
      <c r="I344" s="65"/>
      <c r="J344" s="21"/>
      <c r="K344" s="79"/>
      <c r="L344" s="10"/>
      <c r="M344" s="11"/>
      <c r="N344" s="87">
        <f t="shared" si="21"/>
      </c>
      <c r="O344" s="65"/>
      <c r="P344" s="65"/>
      <c r="Q344" s="65"/>
      <c r="R344" s="21"/>
      <c r="S344" s="85"/>
      <c r="T344" s="114"/>
      <c r="U344" s="120"/>
      <c r="V344" s="115"/>
      <c r="W344" s="85"/>
      <c r="X344" s="118"/>
      <c r="Y344" s="21"/>
      <c r="Z344" s="89"/>
      <c r="AA344" s="84"/>
    </row>
    <row r="345" spans="1:27" s="92" customFormat="1" ht="16.5" customHeight="1">
      <c r="A345" s="76">
        <v>40886</v>
      </c>
      <c r="B345" s="77" t="s">
        <v>4</v>
      </c>
      <c r="C345" s="96"/>
      <c r="D345" s="10"/>
      <c r="E345" s="11"/>
      <c r="F345" s="87">
        <f t="shared" si="19"/>
      </c>
      <c r="G345" s="88">
        <f t="shared" si="20"/>
      </c>
      <c r="H345" s="65"/>
      <c r="I345" s="65"/>
      <c r="J345" s="21"/>
      <c r="K345" s="79"/>
      <c r="L345" s="10"/>
      <c r="M345" s="11"/>
      <c r="N345" s="87">
        <f t="shared" si="21"/>
      </c>
      <c r="O345" s="65"/>
      <c r="P345" s="65"/>
      <c r="Q345" s="65"/>
      <c r="R345" s="21"/>
      <c r="S345" s="85"/>
      <c r="T345" s="114"/>
      <c r="U345" s="120"/>
      <c r="V345" s="115"/>
      <c r="W345" s="85"/>
      <c r="X345" s="118"/>
      <c r="Y345" s="21"/>
      <c r="Z345" s="89"/>
      <c r="AA345" s="84"/>
    </row>
    <row r="346" spans="1:27" s="92" customFormat="1" ht="16.5" customHeight="1">
      <c r="A346" s="76">
        <v>40887</v>
      </c>
      <c r="B346" s="77" t="s">
        <v>5</v>
      </c>
      <c r="C346" s="96"/>
      <c r="D346" s="10"/>
      <c r="E346" s="11"/>
      <c r="F346" s="87">
        <f t="shared" si="19"/>
      </c>
      <c r="G346" s="88">
        <f t="shared" si="20"/>
      </c>
      <c r="H346" s="65"/>
      <c r="I346" s="65"/>
      <c r="J346" s="21"/>
      <c r="K346" s="79"/>
      <c r="L346" s="10"/>
      <c r="M346" s="11"/>
      <c r="N346" s="87">
        <f t="shared" si="21"/>
      </c>
      <c r="O346" s="65"/>
      <c r="P346" s="65"/>
      <c r="Q346" s="65"/>
      <c r="R346" s="21"/>
      <c r="S346" s="85"/>
      <c r="T346" s="114"/>
      <c r="U346" s="120"/>
      <c r="V346" s="115"/>
      <c r="W346" s="85"/>
      <c r="X346" s="118"/>
      <c r="Y346" s="21"/>
      <c r="Z346" s="89"/>
      <c r="AA346" s="83"/>
    </row>
    <row r="347" spans="1:27" s="92" customFormat="1" ht="16.5" customHeight="1">
      <c r="A347" s="76">
        <v>40888</v>
      </c>
      <c r="B347" s="77" t="s">
        <v>6</v>
      </c>
      <c r="C347" s="95"/>
      <c r="D347" s="10"/>
      <c r="E347" s="11"/>
      <c r="F347" s="87">
        <f t="shared" si="19"/>
      </c>
      <c r="G347" s="88">
        <f t="shared" si="20"/>
      </c>
      <c r="H347" s="65"/>
      <c r="I347" s="65"/>
      <c r="J347" s="21"/>
      <c r="K347" s="79"/>
      <c r="L347" s="10"/>
      <c r="M347" s="11"/>
      <c r="N347" s="87">
        <f t="shared" si="21"/>
      </c>
      <c r="O347" s="65"/>
      <c r="P347" s="65"/>
      <c r="Q347" s="65"/>
      <c r="R347" s="21"/>
      <c r="S347" s="85"/>
      <c r="T347" s="114"/>
      <c r="U347" s="120"/>
      <c r="V347" s="115"/>
      <c r="W347" s="85"/>
      <c r="X347" s="118"/>
      <c r="Y347" s="21"/>
      <c r="Z347" s="89"/>
      <c r="AA347" s="84"/>
    </row>
    <row r="348" spans="1:27" s="92" customFormat="1" ht="16.5" customHeight="1">
      <c r="A348" s="76">
        <v>40889</v>
      </c>
      <c r="B348" s="77" t="s">
        <v>7</v>
      </c>
      <c r="C348" s="95"/>
      <c r="D348" s="12"/>
      <c r="E348" s="13"/>
      <c r="F348" s="86">
        <f t="shared" si="19"/>
      </c>
      <c r="G348" s="91">
        <f t="shared" si="20"/>
      </c>
      <c r="H348" s="64"/>
      <c r="I348" s="64"/>
      <c r="J348" s="18"/>
      <c r="K348" s="124"/>
      <c r="L348" s="12"/>
      <c r="M348" s="13"/>
      <c r="N348" s="86">
        <f t="shared" si="21"/>
      </c>
      <c r="O348" s="64"/>
      <c r="P348" s="64"/>
      <c r="Q348" s="64"/>
      <c r="R348" s="18"/>
      <c r="S348" s="126"/>
      <c r="T348" s="112"/>
      <c r="U348" s="119"/>
      <c r="V348" s="113"/>
      <c r="W348" s="126"/>
      <c r="X348" s="117"/>
      <c r="Y348" s="18"/>
      <c r="Z348" s="89"/>
      <c r="AA348" s="84"/>
    </row>
    <row r="349" spans="1:27" s="92" customFormat="1" ht="16.5" customHeight="1">
      <c r="A349" s="76">
        <v>40890</v>
      </c>
      <c r="B349" s="77" t="s">
        <v>1</v>
      </c>
      <c r="C349" s="95"/>
      <c r="D349" s="12"/>
      <c r="E349" s="13"/>
      <c r="F349" s="86">
        <f t="shared" si="19"/>
      </c>
      <c r="G349" s="91">
        <f t="shared" si="20"/>
      </c>
      <c r="H349" s="64"/>
      <c r="I349" s="64"/>
      <c r="J349" s="18"/>
      <c r="K349" s="124"/>
      <c r="L349" s="12"/>
      <c r="M349" s="15"/>
      <c r="N349" s="80">
        <f t="shared" si="21"/>
      </c>
      <c r="O349" s="16"/>
      <c r="P349" s="16"/>
      <c r="Q349" s="16"/>
      <c r="R349" s="18"/>
      <c r="S349" s="126"/>
      <c r="T349" s="112"/>
      <c r="U349" s="119"/>
      <c r="V349" s="113"/>
      <c r="W349" s="126"/>
      <c r="X349" s="117"/>
      <c r="Y349" s="18"/>
      <c r="Z349" s="89"/>
      <c r="AA349" s="84"/>
    </row>
    <row r="350" spans="1:27" s="92" customFormat="1" ht="16.5" customHeight="1">
      <c r="A350" s="76">
        <v>40891</v>
      </c>
      <c r="B350" s="77" t="s">
        <v>2</v>
      </c>
      <c r="C350" s="95"/>
      <c r="D350" s="12"/>
      <c r="E350" s="13"/>
      <c r="F350" s="86">
        <f t="shared" si="19"/>
      </c>
      <c r="G350" s="91">
        <f t="shared" si="20"/>
      </c>
      <c r="H350" s="64"/>
      <c r="I350" s="64"/>
      <c r="J350" s="18"/>
      <c r="K350" s="124"/>
      <c r="L350" s="14"/>
      <c r="M350" s="15"/>
      <c r="N350" s="80">
        <f t="shared" si="21"/>
      </c>
      <c r="O350" s="16"/>
      <c r="P350" s="16"/>
      <c r="Q350" s="16"/>
      <c r="R350" s="18"/>
      <c r="S350" s="126"/>
      <c r="T350" s="112"/>
      <c r="U350" s="119"/>
      <c r="V350" s="113"/>
      <c r="W350" s="126"/>
      <c r="X350" s="117"/>
      <c r="Y350" s="18"/>
      <c r="Z350" s="89"/>
      <c r="AA350" s="83"/>
    </row>
    <row r="351" spans="1:27" s="92" customFormat="1" ht="16.5" customHeight="1">
      <c r="A351" s="76">
        <v>40892</v>
      </c>
      <c r="B351" s="77" t="s">
        <v>3</v>
      </c>
      <c r="C351" s="95"/>
      <c r="D351" s="12"/>
      <c r="E351" s="13"/>
      <c r="F351" s="86">
        <f t="shared" si="19"/>
      </c>
      <c r="G351" s="91">
        <f t="shared" si="20"/>
      </c>
      <c r="H351" s="64"/>
      <c r="I351" s="64"/>
      <c r="J351" s="18"/>
      <c r="K351" s="124"/>
      <c r="L351" s="14"/>
      <c r="M351" s="15"/>
      <c r="N351" s="80">
        <f t="shared" si="21"/>
      </c>
      <c r="O351" s="16"/>
      <c r="P351" s="16"/>
      <c r="Q351" s="16"/>
      <c r="R351" s="18"/>
      <c r="S351" s="126"/>
      <c r="T351" s="112"/>
      <c r="U351" s="119"/>
      <c r="V351" s="113"/>
      <c r="W351" s="126"/>
      <c r="X351" s="117"/>
      <c r="Y351" s="18"/>
      <c r="Z351" s="89"/>
      <c r="AA351" s="84"/>
    </row>
    <row r="352" spans="1:27" s="92" customFormat="1" ht="16.5" customHeight="1">
      <c r="A352" s="76">
        <v>40893</v>
      </c>
      <c r="B352" s="77" t="s">
        <v>4</v>
      </c>
      <c r="C352" s="95"/>
      <c r="D352" s="12"/>
      <c r="E352" s="13"/>
      <c r="F352" s="86">
        <f t="shared" si="19"/>
      </c>
      <c r="G352" s="91">
        <f t="shared" si="20"/>
      </c>
      <c r="H352" s="64"/>
      <c r="I352" s="64"/>
      <c r="J352" s="18"/>
      <c r="K352" s="124"/>
      <c r="L352" s="14"/>
      <c r="M352" s="15"/>
      <c r="N352" s="80">
        <f t="shared" si="21"/>
      </c>
      <c r="O352" s="16"/>
      <c r="P352" s="16"/>
      <c r="Q352" s="16"/>
      <c r="R352" s="18"/>
      <c r="S352" s="126"/>
      <c r="T352" s="112"/>
      <c r="U352" s="119"/>
      <c r="V352" s="113"/>
      <c r="W352" s="126"/>
      <c r="X352" s="117"/>
      <c r="Y352" s="18"/>
      <c r="Z352" s="89"/>
      <c r="AA352" s="84"/>
    </row>
    <row r="353" spans="1:27" s="92" customFormat="1" ht="16.5" customHeight="1">
      <c r="A353" s="76">
        <v>40894</v>
      </c>
      <c r="B353" s="77" t="s">
        <v>5</v>
      </c>
      <c r="C353" s="95"/>
      <c r="D353" s="12"/>
      <c r="E353" s="13"/>
      <c r="F353" s="86">
        <f t="shared" si="19"/>
      </c>
      <c r="G353" s="91">
        <f t="shared" si="20"/>
      </c>
      <c r="H353" s="64"/>
      <c r="I353" s="64"/>
      <c r="J353" s="18"/>
      <c r="K353" s="124"/>
      <c r="L353" s="14"/>
      <c r="M353" s="15"/>
      <c r="N353" s="80">
        <f t="shared" si="21"/>
      </c>
      <c r="O353" s="16"/>
      <c r="P353" s="16"/>
      <c r="Q353" s="16"/>
      <c r="R353" s="18"/>
      <c r="S353" s="126"/>
      <c r="T353" s="112"/>
      <c r="U353" s="119"/>
      <c r="V353" s="113"/>
      <c r="W353" s="126"/>
      <c r="X353" s="117"/>
      <c r="Y353" s="18"/>
      <c r="Z353" s="89"/>
      <c r="AA353" s="84"/>
    </row>
    <row r="354" spans="1:27" s="92" customFormat="1" ht="16.5" customHeight="1">
      <c r="A354" s="76">
        <v>40895</v>
      </c>
      <c r="B354" s="77" t="s">
        <v>6</v>
      </c>
      <c r="C354" s="96"/>
      <c r="D354" s="12"/>
      <c r="E354" s="13"/>
      <c r="F354" s="86">
        <f t="shared" si="19"/>
      </c>
      <c r="G354" s="91">
        <f t="shared" si="20"/>
      </c>
      <c r="H354" s="64"/>
      <c r="I354" s="64"/>
      <c r="J354" s="18"/>
      <c r="K354" s="124"/>
      <c r="L354" s="14"/>
      <c r="M354" s="15"/>
      <c r="N354" s="80">
        <f t="shared" si="21"/>
      </c>
      <c r="O354" s="16"/>
      <c r="P354" s="16"/>
      <c r="Q354" s="16"/>
      <c r="R354" s="18"/>
      <c r="S354" s="126"/>
      <c r="T354" s="112"/>
      <c r="U354" s="119"/>
      <c r="V354" s="113"/>
      <c r="W354" s="126"/>
      <c r="X354" s="117"/>
      <c r="Y354" s="18"/>
      <c r="Z354" s="89"/>
      <c r="AA354" s="83"/>
    </row>
    <row r="355" spans="1:27" s="92" customFormat="1" ht="16.5" customHeight="1">
      <c r="A355" s="76">
        <v>40896</v>
      </c>
      <c r="B355" s="77" t="s">
        <v>7</v>
      </c>
      <c r="C355" s="96"/>
      <c r="D355" s="10"/>
      <c r="E355" s="11"/>
      <c r="F355" s="87">
        <f t="shared" si="19"/>
      </c>
      <c r="G355" s="88">
        <f t="shared" si="20"/>
      </c>
      <c r="H355" s="65"/>
      <c r="I355" s="65"/>
      <c r="J355" s="21"/>
      <c r="K355" s="79"/>
      <c r="L355" s="129"/>
      <c r="M355" s="19"/>
      <c r="N355" s="90">
        <f t="shared" si="21"/>
      </c>
      <c r="O355" s="20"/>
      <c r="P355" s="20"/>
      <c r="Q355" s="20"/>
      <c r="R355" s="21"/>
      <c r="S355" s="85"/>
      <c r="T355" s="114"/>
      <c r="U355" s="120"/>
      <c r="V355" s="115"/>
      <c r="W355" s="85"/>
      <c r="X355" s="118"/>
      <c r="Y355" s="21"/>
      <c r="Z355" s="89"/>
      <c r="AA355" s="84"/>
    </row>
    <row r="356" spans="1:27" s="92" customFormat="1" ht="16.5" customHeight="1">
      <c r="A356" s="76">
        <v>40897</v>
      </c>
      <c r="B356" s="77" t="s">
        <v>1</v>
      </c>
      <c r="C356" s="96"/>
      <c r="D356" s="10"/>
      <c r="E356" s="11"/>
      <c r="F356" s="87">
        <f t="shared" si="19"/>
      </c>
      <c r="G356" s="88">
        <f t="shared" si="20"/>
      </c>
      <c r="H356" s="65"/>
      <c r="I356" s="65"/>
      <c r="J356" s="21"/>
      <c r="K356" s="79"/>
      <c r="L356" s="10"/>
      <c r="M356" s="11"/>
      <c r="N356" s="87">
        <f t="shared" si="21"/>
      </c>
      <c r="O356" s="65"/>
      <c r="P356" s="65"/>
      <c r="Q356" s="65"/>
      <c r="R356" s="21"/>
      <c r="S356" s="85"/>
      <c r="T356" s="114"/>
      <c r="U356" s="120"/>
      <c r="V356" s="115"/>
      <c r="W356" s="85"/>
      <c r="X356" s="118"/>
      <c r="Y356" s="21"/>
      <c r="Z356" s="89"/>
      <c r="AA356" s="84"/>
    </row>
    <row r="357" spans="1:27" s="92" customFormat="1" ht="16.5" customHeight="1">
      <c r="A357" s="76">
        <v>40898</v>
      </c>
      <c r="B357" s="77" t="s">
        <v>2</v>
      </c>
      <c r="C357" s="96"/>
      <c r="D357" s="10"/>
      <c r="E357" s="11"/>
      <c r="F357" s="87">
        <f t="shared" si="19"/>
      </c>
      <c r="G357" s="88">
        <f t="shared" si="20"/>
      </c>
      <c r="H357" s="65"/>
      <c r="I357" s="65"/>
      <c r="J357" s="21"/>
      <c r="K357" s="79"/>
      <c r="L357" s="10"/>
      <c r="M357" s="11"/>
      <c r="N357" s="87">
        <f t="shared" si="21"/>
      </c>
      <c r="O357" s="65"/>
      <c r="P357" s="65"/>
      <c r="Q357" s="65"/>
      <c r="R357" s="21"/>
      <c r="S357" s="85"/>
      <c r="T357" s="114"/>
      <c r="U357" s="120"/>
      <c r="V357" s="115"/>
      <c r="W357" s="85"/>
      <c r="X357" s="118"/>
      <c r="Y357" s="21"/>
      <c r="Z357" s="89"/>
      <c r="AA357" s="84"/>
    </row>
    <row r="358" spans="1:27" s="92" customFormat="1" ht="16.5" customHeight="1">
      <c r="A358" s="76">
        <v>40899</v>
      </c>
      <c r="B358" s="77" t="s">
        <v>3</v>
      </c>
      <c r="C358" s="96"/>
      <c r="D358" s="10"/>
      <c r="E358" s="11"/>
      <c r="F358" s="87">
        <f t="shared" si="19"/>
      </c>
      <c r="G358" s="88">
        <f t="shared" si="20"/>
      </c>
      <c r="H358" s="65"/>
      <c r="I358" s="65"/>
      <c r="J358" s="21"/>
      <c r="K358" s="79"/>
      <c r="L358" s="10"/>
      <c r="M358" s="11"/>
      <c r="N358" s="87">
        <f t="shared" si="21"/>
      </c>
      <c r="O358" s="65"/>
      <c r="P358" s="65"/>
      <c r="Q358" s="65"/>
      <c r="R358" s="21"/>
      <c r="S358" s="85"/>
      <c r="T358" s="114"/>
      <c r="U358" s="120"/>
      <c r="V358" s="115"/>
      <c r="W358" s="85"/>
      <c r="X358" s="118"/>
      <c r="Y358" s="21"/>
      <c r="Z358" s="89"/>
      <c r="AA358" s="83"/>
    </row>
    <row r="359" spans="1:27" s="92" customFormat="1" ht="16.5" customHeight="1">
      <c r="A359" s="76">
        <v>40900</v>
      </c>
      <c r="B359" s="77" t="s">
        <v>4</v>
      </c>
      <c r="C359" s="96"/>
      <c r="D359" s="10"/>
      <c r="E359" s="11"/>
      <c r="F359" s="87">
        <f t="shared" si="19"/>
      </c>
      <c r="G359" s="88">
        <f t="shared" si="20"/>
      </c>
      <c r="H359" s="65"/>
      <c r="I359" s="65"/>
      <c r="J359" s="21"/>
      <c r="K359" s="79"/>
      <c r="L359" s="10"/>
      <c r="M359" s="11"/>
      <c r="N359" s="87">
        <f t="shared" si="21"/>
      </c>
      <c r="O359" s="65"/>
      <c r="P359" s="65"/>
      <c r="Q359" s="65"/>
      <c r="R359" s="21"/>
      <c r="S359" s="85"/>
      <c r="T359" s="114"/>
      <c r="U359" s="120"/>
      <c r="V359" s="115"/>
      <c r="W359" s="85"/>
      <c r="X359" s="118"/>
      <c r="Y359" s="21"/>
      <c r="Z359" s="89"/>
      <c r="AA359" s="84"/>
    </row>
    <row r="360" spans="1:27" s="92" customFormat="1" ht="16.5" customHeight="1">
      <c r="A360" s="76">
        <v>40901</v>
      </c>
      <c r="B360" s="77" t="s">
        <v>5</v>
      </c>
      <c r="C360" s="96"/>
      <c r="D360" s="10"/>
      <c r="E360" s="11"/>
      <c r="F360" s="87">
        <f t="shared" si="19"/>
      </c>
      <c r="G360" s="88">
        <f t="shared" si="20"/>
      </c>
      <c r="H360" s="65"/>
      <c r="I360" s="65"/>
      <c r="J360" s="21"/>
      <c r="K360" s="79"/>
      <c r="L360" s="10"/>
      <c r="M360" s="11"/>
      <c r="N360" s="87">
        <f t="shared" si="21"/>
      </c>
      <c r="O360" s="65"/>
      <c r="P360" s="65"/>
      <c r="Q360" s="65"/>
      <c r="R360" s="21"/>
      <c r="S360" s="85"/>
      <c r="T360" s="114"/>
      <c r="U360" s="120"/>
      <c r="V360" s="115"/>
      <c r="W360" s="85"/>
      <c r="X360" s="118"/>
      <c r="Y360" s="21"/>
      <c r="Z360" s="89"/>
      <c r="AA360" s="84"/>
    </row>
    <row r="361" spans="1:27" s="92" customFormat="1" ht="16.5" customHeight="1">
      <c r="A361" s="76">
        <v>40902</v>
      </c>
      <c r="B361" s="77" t="s">
        <v>6</v>
      </c>
      <c r="C361" s="96"/>
      <c r="D361" s="10"/>
      <c r="E361" s="11"/>
      <c r="F361" s="87">
        <f t="shared" si="19"/>
      </c>
      <c r="G361" s="88">
        <f t="shared" si="20"/>
      </c>
      <c r="H361" s="65"/>
      <c r="I361" s="65"/>
      <c r="J361" s="21"/>
      <c r="K361" s="79"/>
      <c r="L361" s="10"/>
      <c r="M361" s="11"/>
      <c r="N361" s="87">
        <f t="shared" si="21"/>
      </c>
      <c r="O361" s="65"/>
      <c r="P361" s="65"/>
      <c r="Q361" s="65"/>
      <c r="R361" s="21"/>
      <c r="S361" s="85"/>
      <c r="T361" s="114"/>
      <c r="U361" s="120"/>
      <c r="V361" s="115"/>
      <c r="W361" s="85"/>
      <c r="X361" s="118"/>
      <c r="Y361" s="21"/>
      <c r="Z361" s="89"/>
      <c r="AA361" s="84"/>
    </row>
    <row r="362" spans="1:27" s="92" customFormat="1" ht="16.5" customHeight="1">
      <c r="A362" s="76">
        <v>40903</v>
      </c>
      <c r="B362" s="77" t="s">
        <v>7</v>
      </c>
      <c r="C362" s="96"/>
      <c r="D362" s="12"/>
      <c r="E362" s="13"/>
      <c r="F362" s="86">
        <f t="shared" si="19"/>
      </c>
      <c r="G362" s="91">
        <f t="shared" si="20"/>
      </c>
      <c r="H362" s="64"/>
      <c r="I362" s="64"/>
      <c r="J362" s="18"/>
      <c r="K362" s="124"/>
      <c r="L362" s="12"/>
      <c r="M362" s="13"/>
      <c r="N362" s="86">
        <f t="shared" si="21"/>
      </c>
      <c r="O362" s="64"/>
      <c r="P362" s="64"/>
      <c r="Q362" s="64"/>
      <c r="R362" s="18"/>
      <c r="S362" s="126"/>
      <c r="T362" s="112"/>
      <c r="U362" s="119"/>
      <c r="V362" s="113"/>
      <c r="W362" s="126"/>
      <c r="X362" s="117"/>
      <c r="Y362" s="18"/>
      <c r="Z362" s="89"/>
      <c r="AA362" s="84"/>
    </row>
    <row r="363" spans="1:27" s="92" customFormat="1" ht="16.5" customHeight="1">
      <c r="A363" s="76">
        <v>40904</v>
      </c>
      <c r="B363" s="77" t="s">
        <v>1</v>
      </c>
      <c r="C363" s="96"/>
      <c r="D363" s="12"/>
      <c r="E363" s="13"/>
      <c r="F363" s="86">
        <f t="shared" si="19"/>
      </c>
      <c r="G363" s="91">
        <f t="shared" si="20"/>
      </c>
      <c r="H363" s="64"/>
      <c r="I363" s="64"/>
      <c r="J363" s="18"/>
      <c r="K363" s="124"/>
      <c r="L363" s="12"/>
      <c r="M363" s="15"/>
      <c r="N363" s="80">
        <f t="shared" si="21"/>
      </c>
      <c r="O363" s="16"/>
      <c r="P363" s="16"/>
      <c r="Q363" s="16"/>
      <c r="R363" s="18"/>
      <c r="S363" s="126"/>
      <c r="T363" s="112"/>
      <c r="U363" s="119"/>
      <c r="V363" s="113"/>
      <c r="W363" s="126"/>
      <c r="X363" s="117"/>
      <c r="Y363" s="18"/>
      <c r="Z363" s="89"/>
      <c r="AA363" s="83"/>
    </row>
    <row r="364" spans="1:26" ht="16.5">
      <c r="A364" s="76">
        <v>40905</v>
      </c>
      <c r="B364" s="77" t="s">
        <v>2</v>
      </c>
      <c r="C364" s="96"/>
      <c r="D364" s="12"/>
      <c r="E364" s="13"/>
      <c r="F364" s="86">
        <f t="shared" si="19"/>
      </c>
      <c r="G364" s="91">
        <f t="shared" si="20"/>
      </c>
      <c r="H364" s="64"/>
      <c r="I364" s="64"/>
      <c r="J364" s="18"/>
      <c r="K364" s="124"/>
      <c r="L364" s="14"/>
      <c r="M364" s="15"/>
      <c r="N364" s="80">
        <f t="shared" si="21"/>
      </c>
      <c r="O364" s="16"/>
      <c r="P364" s="16"/>
      <c r="Q364" s="16"/>
      <c r="R364" s="18"/>
      <c r="S364" s="126"/>
      <c r="T364" s="112"/>
      <c r="U364" s="119"/>
      <c r="V364" s="113"/>
      <c r="W364" s="126"/>
      <c r="X364" s="117"/>
      <c r="Y364" s="18"/>
      <c r="Z364" s="89"/>
    </row>
    <row r="365" spans="1:26" ht="16.5">
      <c r="A365" s="76">
        <v>40906</v>
      </c>
      <c r="B365" s="77" t="s">
        <v>3</v>
      </c>
      <c r="C365" s="96"/>
      <c r="D365" s="12"/>
      <c r="E365" s="13"/>
      <c r="F365" s="86">
        <f t="shared" si="19"/>
      </c>
      <c r="G365" s="91">
        <f t="shared" si="20"/>
      </c>
      <c r="H365" s="64"/>
      <c r="I365" s="64"/>
      <c r="J365" s="18"/>
      <c r="K365" s="124"/>
      <c r="L365" s="14"/>
      <c r="M365" s="15"/>
      <c r="N365" s="80">
        <f t="shared" si="21"/>
      </c>
      <c r="O365" s="16"/>
      <c r="P365" s="16"/>
      <c r="Q365" s="16"/>
      <c r="R365" s="18"/>
      <c r="S365" s="126"/>
      <c r="T365" s="112"/>
      <c r="U365" s="119"/>
      <c r="V365" s="113"/>
      <c r="W365" s="126"/>
      <c r="X365" s="117"/>
      <c r="Y365" s="18"/>
      <c r="Z365" s="89"/>
    </row>
    <row r="366" spans="1:26" ht="16.5">
      <c r="A366" s="76">
        <v>40907</v>
      </c>
      <c r="B366" s="77" t="s">
        <v>4</v>
      </c>
      <c r="C366" s="96"/>
      <c r="D366" s="12"/>
      <c r="E366" s="13"/>
      <c r="F366" s="86">
        <f t="shared" si="19"/>
      </c>
      <c r="G366" s="91">
        <f t="shared" si="20"/>
      </c>
      <c r="H366" s="64"/>
      <c r="I366" s="64"/>
      <c r="J366" s="18"/>
      <c r="K366" s="124"/>
      <c r="L366" s="14"/>
      <c r="M366" s="15"/>
      <c r="N366" s="80">
        <f t="shared" si="21"/>
      </c>
      <c r="O366" s="16"/>
      <c r="P366" s="16"/>
      <c r="Q366" s="16"/>
      <c r="R366" s="18"/>
      <c r="S366" s="126"/>
      <c r="T366" s="112"/>
      <c r="U366" s="119"/>
      <c r="V366" s="113"/>
      <c r="W366" s="126"/>
      <c r="X366" s="117"/>
      <c r="Y366" s="18"/>
      <c r="Z366" s="89"/>
    </row>
    <row r="367" spans="1:26" ht="16.5">
      <c r="A367" s="76">
        <v>40908</v>
      </c>
      <c r="B367" s="77" t="s">
        <v>5</v>
      </c>
      <c r="C367" s="98"/>
      <c r="D367" s="12"/>
      <c r="E367" s="13"/>
      <c r="F367" s="86">
        <f t="shared" si="19"/>
      </c>
      <c r="G367" s="91">
        <f t="shared" si="20"/>
      </c>
      <c r="H367" s="64"/>
      <c r="I367" s="64"/>
      <c r="J367" s="18"/>
      <c r="K367" s="127"/>
      <c r="L367" s="14"/>
      <c r="M367" s="15"/>
      <c r="N367" s="80">
        <f t="shared" si="21"/>
      </c>
      <c r="O367" s="16"/>
      <c r="P367" s="16"/>
      <c r="Q367" s="16"/>
      <c r="R367" s="18"/>
      <c r="S367" s="128"/>
      <c r="T367" s="81"/>
      <c r="U367" s="121"/>
      <c r="V367" s="82"/>
      <c r="W367" s="128"/>
      <c r="X367" s="117"/>
      <c r="Y367" s="18"/>
      <c r="Z367" s="89"/>
    </row>
    <row r="368" ht="16.5">
      <c r="D368" s="102"/>
    </row>
    <row r="369" ht="16.5">
      <c r="D369" s="102"/>
    </row>
    <row r="370" ht="16.5">
      <c r="D370" s="102"/>
    </row>
    <row r="371" ht="16.5">
      <c r="D371" s="102"/>
    </row>
    <row r="372" ht="16.5">
      <c r="D372" s="102"/>
    </row>
    <row r="373" ht="16.5">
      <c r="D373" s="102"/>
    </row>
    <row r="374" ht="16.5">
      <c r="D374" s="102"/>
    </row>
    <row r="375" ht="16.5">
      <c r="D375" s="102"/>
    </row>
    <row r="376" ht="16.5">
      <c r="D376" s="102"/>
    </row>
    <row r="377" ht="16.5">
      <c r="D377" s="102"/>
    </row>
    <row r="378" ht="16.5">
      <c r="D378" s="102"/>
    </row>
    <row r="379" ht="16.5">
      <c r="D379" s="102"/>
    </row>
    <row r="380" ht="16.5">
      <c r="D380" s="102"/>
    </row>
    <row r="381" ht="16.5">
      <c r="D381" s="102"/>
    </row>
    <row r="382" ht="16.5">
      <c r="D382" s="102"/>
    </row>
    <row r="383" ht="16.5">
      <c r="D383" s="102"/>
    </row>
    <row r="384" ht="16.5">
      <c r="D384" s="102"/>
    </row>
    <row r="385" ht="16.5">
      <c r="D385" s="102"/>
    </row>
    <row r="386" ht="16.5">
      <c r="D386" s="102"/>
    </row>
    <row r="387" ht="16.5">
      <c r="D387" s="102"/>
    </row>
    <row r="388" ht="16.5">
      <c r="D388" s="102"/>
    </row>
    <row r="389" ht="16.5">
      <c r="D389" s="102"/>
    </row>
    <row r="390" ht="16.5">
      <c r="D390" s="102"/>
    </row>
    <row r="391" ht="16.5">
      <c r="D391" s="102"/>
    </row>
    <row r="392" ht="16.5">
      <c r="D392" s="102"/>
    </row>
    <row r="393" ht="16.5">
      <c r="D393" s="102"/>
    </row>
    <row r="394" ht="16.5">
      <c r="D394" s="102"/>
    </row>
    <row r="395" ht="16.5">
      <c r="D395" s="102"/>
    </row>
    <row r="396" ht="16.5">
      <c r="D396" s="102"/>
    </row>
    <row r="397" ht="16.5">
      <c r="D397" s="102"/>
    </row>
    <row r="398" ht="16.5">
      <c r="D398" s="102"/>
    </row>
    <row r="399" ht="16.5">
      <c r="D399" s="102"/>
    </row>
    <row r="400" ht="16.5">
      <c r="D400" s="102"/>
    </row>
    <row r="401" ht="16.5">
      <c r="D401" s="102"/>
    </row>
    <row r="402" ht="16.5">
      <c r="D402" s="102"/>
    </row>
    <row r="403" ht="16.5">
      <c r="D403" s="102"/>
    </row>
    <row r="404" ht="16.5">
      <c r="D404" s="102"/>
    </row>
    <row r="405" ht="16.5">
      <c r="D405" s="102"/>
    </row>
    <row r="406" ht="16.5">
      <c r="D406" s="102"/>
    </row>
    <row r="407" ht="16.5">
      <c r="D407" s="102"/>
    </row>
    <row r="408" ht="16.5">
      <c r="D408" s="102"/>
    </row>
    <row r="409" ht="16.5">
      <c r="D409" s="102"/>
    </row>
    <row r="410" ht="16.5">
      <c r="D410" s="102"/>
    </row>
    <row r="411" ht="16.5">
      <c r="D411" s="102"/>
    </row>
    <row r="412" ht="16.5">
      <c r="D412" s="102"/>
    </row>
    <row r="413" ht="16.5">
      <c r="D413" s="102"/>
    </row>
    <row r="414" ht="16.5">
      <c r="D414" s="102"/>
    </row>
    <row r="415" ht="16.5">
      <c r="D415" s="102"/>
    </row>
    <row r="416" ht="16.5">
      <c r="D416" s="102"/>
    </row>
    <row r="417" ht="16.5">
      <c r="D417" s="102"/>
    </row>
    <row r="418" ht="16.5">
      <c r="D418" s="102"/>
    </row>
    <row r="419" ht="16.5">
      <c r="D419" s="102"/>
    </row>
    <row r="420" ht="16.5">
      <c r="D420" s="102"/>
    </row>
    <row r="421" ht="16.5">
      <c r="D421" s="102"/>
    </row>
    <row r="422" ht="16.5">
      <c r="D422" s="102"/>
    </row>
    <row r="423" ht="16.5">
      <c r="D423" s="102"/>
    </row>
    <row r="424" ht="16.5">
      <c r="D424" s="102"/>
    </row>
    <row r="425" ht="16.5">
      <c r="D425" s="102"/>
    </row>
    <row r="426" ht="16.5">
      <c r="D426" s="102"/>
    </row>
    <row r="427" ht="16.5">
      <c r="D427" s="102"/>
    </row>
    <row r="428" ht="16.5">
      <c r="D428" s="102"/>
    </row>
    <row r="429" ht="16.5">
      <c r="D429" s="102"/>
    </row>
    <row r="430" ht="16.5">
      <c r="D430" s="102"/>
    </row>
    <row r="431" ht="16.5">
      <c r="D431" s="102"/>
    </row>
    <row r="432" ht="16.5">
      <c r="D432" s="102"/>
    </row>
    <row r="433" ht="16.5">
      <c r="D433" s="102"/>
    </row>
    <row r="434" ht="16.5">
      <c r="D434" s="102"/>
    </row>
    <row r="435" ht="16.5">
      <c r="D435" s="102"/>
    </row>
    <row r="436" ht="16.5">
      <c r="D436" s="102"/>
    </row>
    <row r="437" ht="16.5">
      <c r="D437" s="102"/>
    </row>
    <row r="438" ht="16.5">
      <c r="D438" s="102"/>
    </row>
    <row r="439" ht="16.5">
      <c r="D439" s="102"/>
    </row>
    <row r="440" ht="16.5">
      <c r="D440" s="102"/>
    </row>
    <row r="441" ht="16.5">
      <c r="D441" s="102"/>
    </row>
    <row r="442" ht="16.5">
      <c r="D442" s="102"/>
    </row>
    <row r="443" ht="16.5">
      <c r="D443" s="102"/>
    </row>
    <row r="444" ht="16.5">
      <c r="D444" s="102"/>
    </row>
    <row r="445" ht="16.5">
      <c r="D445" s="102"/>
    </row>
    <row r="446" ht="16.5">
      <c r="D446" s="102"/>
    </row>
    <row r="447" ht="16.5">
      <c r="D447" s="102"/>
    </row>
    <row r="448" ht="16.5">
      <c r="D448" s="102"/>
    </row>
    <row r="449" ht="16.5">
      <c r="D449" s="102"/>
    </row>
    <row r="450" ht="16.5">
      <c r="D450" s="102"/>
    </row>
    <row r="451" ht="16.5">
      <c r="D451" s="102"/>
    </row>
    <row r="452" ht="16.5">
      <c r="D452" s="102"/>
    </row>
    <row r="453" ht="16.5">
      <c r="D453" s="102"/>
    </row>
    <row r="454" ht="16.5">
      <c r="D454" s="102"/>
    </row>
    <row r="455" ht="16.5">
      <c r="D455" s="102"/>
    </row>
    <row r="456" ht="16.5">
      <c r="D456" s="102"/>
    </row>
    <row r="457" ht="16.5">
      <c r="D457" s="102"/>
    </row>
    <row r="458" ht="16.5">
      <c r="D458" s="102"/>
    </row>
    <row r="459" ht="16.5">
      <c r="D459" s="102"/>
    </row>
    <row r="460" ht="16.5">
      <c r="D460" s="102"/>
    </row>
    <row r="461" ht="16.5">
      <c r="D461" s="102"/>
    </row>
    <row r="462" ht="16.5">
      <c r="D462" s="102"/>
    </row>
    <row r="463" ht="16.5">
      <c r="D463" s="102"/>
    </row>
    <row r="464" ht="16.5">
      <c r="D464" s="102"/>
    </row>
    <row r="465" ht="16.5">
      <c r="D465" s="102"/>
    </row>
    <row r="466" ht="16.5">
      <c r="D466" s="102"/>
    </row>
    <row r="467" ht="16.5">
      <c r="D467" s="102"/>
    </row>
    <row r="468" ht="16.5">
      <c r="D468" s="102"/>
    </row>
    <row r="469" ht="16.5">
      <c r="D469" s="102"/>
    </row>
    <row r="470" ht="16.5">
      <c r="D470" s="102"/>
    </row>
    <row r="471" ht="16.5">
      <c r="D471" s="102"/>
    </row>
    <row r="472" ht="16.5">
      <c r="D472" s="102"/>
    </row>
    <row r="473" ht="16.5">
      <c r="D473" s="102"/>
    </row>
    <row r="474" ht="16.5">
      <c r="D474" s="102"/>
    </row>
    <row r="475" ht="16.5">
      <c r="D475" s="102"/>
    </row>
    <row r="476" ht="16.5">
      <c r="D476" s="102"/>
    </row>
    <row r="477" ht="16.5">
      <c r="D477" s="102"/>
    </row>
    <row r="478" ht="16.5">
      <c r="D478" s="102"/>
    </row>
    <row r="479" ht="16.5">
      <c r="D479" s="102"/>
    </row>
    <row r="480" ht="16.5">
      <c r="D480" s="102"/>
    </row>
    <row r="481" ht="16.5">
      <c r="D481" s="102"/>
    </row>
    <row r="482" ht="16.5">
      <c r="D482" s="102"/>
    </row>
    <row r="483" ht="16.5">
      <c r="D483" s="102"/>
    </row>
    <row r="484" ht="16.5">
      <c r="D484" s="102"/>
    </row>
    <row r="485" ht="16.5">
      <c r="D485" s="102"/>
    </row>
    <row r="486" ht="16.5">
      <c r="D486" s="102"/>
    </row>
    <row r="487" ht="16.5">
      <c r="D487" s="102"/>
    </row>
    <row r="488" ht="16.5">
      <c r="D488" s="102"/>
    </row>
    <row r="489" ht="16.5">
      <c r="D489" s="102"/>
    </row>
    <row r="490" ht="16.5">
      <c r="D490" s="102"/>
    </row>
    <row r="491" ht="16.5">
      <c r="D491" s="102"/>
    </row>
    <row r="492" ht="16.5">
      <c r="D492" s="102"/>
    </row>
    <row r="493" ht="16.5">
      <c r="D493" s="102"/>
    </row>
    <row r="494" ht="16.5">
      <c r="D494" s="102"/>
    </row>
    <row r="495" ht="16.5">
      <c r="D495" s="102"/>
    </row>
    <row r="496" ht="16.5">
      <c r="D496" s="102"/>
    </row>
    <row r="497" ht="16.5">
      <c r="D497" s="102"/>
    </row>
    <row r="498" ht="16.5">
      <c r="D498" s="102"/>
    </row>
    <row r="499" ht="16.5">
      <c r="D499" s="102"/>
    </row>
    <row r="500" ht="16.5">
      <c r="D500" s="102"/>
    </row>
    <row r="501" ht="16.5">
      <c r="D501" s="102"/>
    </row>
    <row r="502" ht="16.5">
      <c r="D502" s="102"/>
    </row>
    <row r="503" ht="16.5">
      <c r="D503" s="102"/>
    </row>
    <row r="504" ht="16.5">
      <c r="D504" s="102"/>
    </row>
    <row r="505" ht="16.5">
      <c r="D505" s="102"/>
    </row>
    <row r="506" ht="16.5">
      <c r="D506" s="102"/>
    </row>
    <row r="507" ht="16.5">
      <c r="D507" s="102"/>
    </row>
    <row r="508" ht="16.5">
      <c r="D508" s="102"/>
    </row>
    <row r="509" ht="16.5">
      <c r="D509" s="102"/>
    </row>
    <row r="510" ht="16.5">
      <c r="D510" s="102"/>
    </row>
    <row r="511" ht="16.5">
      <c r="D511" s="102"/>
    </row>
    <row r="512" ht="16.5">
      <c r="D512" s="102"/>
    </row>
    <row r="513" ht="16.5">
      <c r="D513" s="102"/>
    </row>
    <row r="514" ht="16.5">
      <c r="D514" s="102"/>
    </row>
    <row r="515" ht="16.5">
      <c r="D515" s="102"/>
    </row>
    <row r="516" ht="16.5">
      <c r="D516" s="102"/>
    </row>
    <row r="517" ht="16.5">
      <c r="D517" s="102"/>
    </row>
    <row r="518" ht="16.5">
      <c r="D518" s="102"/>
    </row>
    <row r="519" ht="16.5">
      <c r="D519" s="102"/>
    </row>
    <row r="520" ht="16.5">
      <c r="D520" s="102"/>
    </row>
    <row r="521" ht="16.5">
      <c r="D521" s="102"/>
    </row>
    <row r="522" ht="16.5">
      <c r="D522" s="102"/>
    </row>
    <row r="523" ht="16.5">
      <c r="D523" s="102"/>
    </row>
    <row r="524" ht="16.5">
      <c r="D524" s="102"/>
    </row>
    <row r="525" ht="16.5">
      <c r="D525" s="102"/>
    </row>
    <row r="526" ht="16.5">
      <c r="D526" s="102"/>
    </row>
    <row r="527" ht="16.5">
      <c r="D527" s="102"/>
    </row>
    <row r="528" ht="16.5">
      <c r="D528" s="102"/>
    </row>
    <row r="529" ht="16.5">
      <c r="D529" s="102"/>
    </row>
    <row r="530" ht="16.5">
      <c r="D530" s="102"/>
    </row>
    <row r="531" ht="16.5">
      <c r="D531" s="102"/>
    </row>
    <row r="532" ht="16.5">
      <c r="D532" s="102"/>
    </row>
    <row r="533" ht="16.5">
      <c r="D533" s="102"/>
    </row>
    <row r="534" ht="16.5">
      <c r="D534" s="102"/>
    </row>
    <row r="535" ht="16.5">
      <c r="D535" s="102"/>
    </row>
    <row r="536" ht="16.5">
      <c r="D536" s="102"/>
    </row>
    <row r="537" ht="16.5">
      <c r="D537" s="102"/>
    </row>
    <row r="538" ht="16.5">
      <c r="D538" s="102"/>
    </row>
    <row r="539" ht="16.5">
      <c r="D539" s="102"/>
    </row>
    <row r="540" ht="16.5">
      <c r="D540" s="102"/>
    </row>
    <row r="541" ht="16.5">
      <c r="D541" s="102"/>
    </row>
    <row r="542" ht="16.5">
      <c r="D542" s="102"/>
    </row>
    <row r="543" ht="16.5">
      <c r="D543" s="102"/>
    </row>
    <row r="544" ht="16.5">
      <c r="D544" s="102"/>
    </row>
    <row r="545" ht="16.5">
      <c r="D545" s="102"/>
    </row>
    <row r="546" ht="16.5">
      <c r="D546" s="102"/>
    </row>
    <row r="547" ht="16.5">
      <c r="D547" s="102"/>
    </row>
    <row r="548" ht="16.5">
      <c r="D548" s="102"/>
    </row>
    <row r="549" ht="16.5">
      <c r="D549" s="102"/>
    </row>
    <row r="550" ht="16.5">
      <c r="D550" s="102"/>
    </row>
    <row r="551" ht="16.5">
      <c r="D551" s="102"/>
    </row>
    <row r="552" ht="16.5">
      <c r="D552" s="102"/>
    </row>
    <row r="553" ht="16.5">
      <c r="D553" s="102"/>
    </row>
    <row r="554" ht="16.5">
      <c r="D554" s="102"/>
    </row>
    <row r="555" ht="16.5">
      <c r="D555" s="102"/>
    </row>
    <row r="556" ht="16.5">
      <c r="D556" s="102"/>
    </row>
    <row r="557" ht="16.5">
      <c r="D557" s="102"/>
    </row>
    <row r="558" ht="16.5">
      <c r="D558" s="102"/>
    </row>
    <row r="559" ht="16.5">
      <c r="D559" s="102"/>
    </row>
    <row r="560" ht="16.5">
      <c r="D560" s="102"/>
    </row>
    <row r="561" ht="16.5">
      <c r="D561" s="102"/>
    </row>
    <row r="562" ht="16.5">
      <c r="D562" s="102"/>
    </row>
    <row r="563" ht="16.5">
      <c r="D563" s="102"/>
    </row>
    <row r="564" ht="16.5">
      <c r="D564" s="102"/>
    </row>
    <row r="565" ht="16.5">
      <c r="D565" s="102"/>
    </row>
    <row r="566" ht="16.5">
      <c r="D566" s="102"/>
    </row>
    <row r="567" ht="16.5">
      <c r="D567" s="102"/>
    </row>
    <row r="568" ht="16.5">
      <c r="D568" s="102"/>
    </row>
    <row r="569" ht="16.5">
      <c r="D569" s="102"/>
    </row>
    <row r="570" ht="16.5">
      <c r="D570" s="102"/>
    </row>
    <row r="571" ht="16.5">
      <c r="D571" s="102"/>
    </row>
    <row r="572" ht="16.5">
      <c r="D572" s="102"/>
    </row>
    <row r="573" ht="16.5">
      <c r="D573" s="102"/>
    </row>
    <row r="574" ht="16.5">
      <c r="D574" s="102"/>
    </row>
    <row r="575" ht="16.5">
      <c r="D575" s="102"/>
    </row>
    <row r="576" ht="16.5">
      <c r="D576" s="102"/>
    </row>
    <row r="577" ht="16.5">
      <c r="D577" s="102"/>
    </row>
    <row r="578" ht="16.5">
      <c r="D578" s="102"/>
    </row>
    <row r="579" ht="16.5">
      <c r="D579" s="102"/>
    </row>
    <row r="580" ht="16.5">
      <c r="D580" s="102"/>
    </row>
    <row r="581" ht="16.5">
      <c r="D581" s="102"/>
    </row>
    <row r="582" ht="16.5">
      <c r="D582" s="102"/>
    </row>
    <row r="583" ht="16.5">
      <c r="D583" s="102"/>
    </row>
    <row r="584" ht="16.5">
      <c r="D584" s="102"/>
    </row>
    <row r="585" ht="16.5">
      <c r="D585" s="102"/>
    </row>
    <row r="586" ht="16.5">
      <c r="D586" s="102"/>
    </row>
    <row r="587" ht="16.5">
      <c r="D587" s="102"/>
    </row>
    <row r="588" ht="16.5">
      <c r="D588" s="102"/>
    </row>
    <row r="589" ht="16.5">
      <c r="D589" s="102"/>
    </row>
    <row r="590" ht="16.5">
      <c r="D590" s="102"/>
    </row>
    <row r="591" ht="16.5">
      <c r="D591" s="102"/>
    </row>
    <row r="592" ht="16.5">
      <c r="D592" s="102"/>
    </row>
    <row r="593" ht="16.5">
      <c r="D593" s="102"/>
    </row>
    <row r="594" ht="16.5">
      <c r="D594" s="102"/>
    </row>
    <row r="595" ht="16.5">
      <c r="D595" s="102"/>
    </row>
    <row r="596" ht="16.5">
      <c r="D596" s="102"/>
    </row>
    <row r="597" ht="16.5">
      <c r="D597" s="102"/>
    </row>
    <row r="598" ht="16.5">
      <c r="D598" s="102"/>
    </row>
    <row r="599" ht="16.5">
      <c r="D599" s="102"/>
    </row>
  </sheetData>
  <sheetProtection selectLockedCells="1" autoFilter="0"/>
  <mergeCells count="9">
    <mergeCell ref="W1:W2"/>
    <mergeCell ref="X1:Y1"/>
    <mergeCell ref="T1:V1"/>
    <mergeCell ref="A1:B1"/>
    <mergeCell ref="C1:C2"/>
    <mergeCell ref="K1:K2"/>
    <mergeCell ref="S1:S2"/>
    <mergeCell ref="L1:R1"/>
    <mergeCell ref="D1:J1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AF95"/>
  <sheetViews>
    <sheetView tabSelected="1" workbookViewId="0" topLeftCell="A1">
      <pane ySplit="1" topLeftCell="BM2" activePane="bottomLeft" state="frozen"/>
      <selection pane="topLeft" activeCell="A1" sqref="A1"/>
      <selection pane="bottomLeft" activeCell="E2" sqref="E2"/>
    </sheetView>
  </sheetViews>
  <sheetFormatPr defaultColWidth="11.421875" defaultRowHeight="12.75"/>
  <cols>
    <col min="1" max="1" width="8.28125" style="42" bestFit="1" customWidth="1"/>
    <col min="2" max="2" width="14.00390625" style="53" bestFit="1" customWidth="1"/>
    <col min="3" max="3" width="4.28125" style="42" customWidth="1"/>
    <col min="4" max="4" width="14.00390625" style="54" bestFit="1" customWidth="1"/>
    <col min="5" max="12" width="13.7109375" style="49" customWidth="1"/>
    <col min="13" max="16384" width="11.421875" style="42" customWidth="1"/>
  </cols>
  <sheetData>
    <row r="1" spans="1:12" s="56" customFormat="1" ht="18.75">
      <c r="A1" s="146" t="s">
        <v>11</v>
      </c>
      <c r="B1" s="147"/>
      <c r="C1" s="147"/>
      <c r="D1" s="147"/>
      <c r="E1" s="55" t="s">
        <v>12</v>
      </c>
      <c r="F1" s="55" t="s">
        <v>13</v>
      </c>
      <c r="G1" s="55" t="s">
        <v>14</v>
      </c>
      <c r="H1" s="55" t="s">
        <v>12</v>
      </c>
      <c r="I1" s="55" t="s">
        <v>13</v>
      </c>
      <c r="J1" s="55" t="s">
        <v>14</v>
      </c>
      <c r="K1" s="55" t="s">
        <v>52</v>
      </c>
      <c r="L1" s="55" t="s">
        <v>0</v>
      </c>
    </row>
    <row r="2" spans="1:12" ht="14.25" customHeight="1">
      <c r="A2" s="22">
        <v>1</v>
      </c>
      <c r="B2" s="23">
        <v>40544</v>
      </c>
      <c r="C2" s="24" t="s">
        <v>10</v>
      </c>
      <c r="D2" s="25">
        <v>40547</v>
      </c>
      <c r="E2" s="27">
        <f>IF(SUM(Entraînement!D3:D4)=0,"",SUM(Entraînement!D3:D4))</f>
      </c>
      <c r="F2" s="30">
        <f>IF(SUM(Entraînement!L3:L4)=0,"",SUM(Entraînement!L3:L4))</f>
      </c>
      <c r="G2" s="27">
        <f>IF(SUM(Entraînement!T3:T4)=0,"",SUM(Entraînement!T3:T4))</f>
      </c>
      <c r="H2" s="32">
        <f>IF(SUM(Entraînement!E3:E4)=0,"",SUM(Entraînement!E3:E4))</f>
      </c>
      <c r="I2" s="32">
        <f>IF(SUM(Entraînement!M3:M4)=0,"",SUM(Entraînement!M3:M4))</f>
      </c>
      <c r="J2" s="32">
        <f>IF(SUM(Entraînement!U3:U4)=0,"",SUM(Entraînement!U3:U4))</f>
      </c>
      <c r="K2" s="32">
        <f>IF(SUM(Entraînement!X3:X4)=0,"",SUM(Entraînement!X3:X4))</f>
      </c>
      <c r="L2" s="34">
        <f>IF(SUM(H2:K2)=0,"",SUM(H2:K2))</f>
      </c>
    </row>
    <row r="3" spans="1:12" ht="14.25" customHeight="1">
      <c r="A3" s="22">
        <v>2</v>
      </c>
      <c r="B3" s="23">
        <v>40548</v>
      </c>
      <c r="C3" s="24" t="s">
        <v>10</v>
      </c>
      <c r="D3" s="26">
        <v>40554</v>
      </c>
      <c r="E3" s="27">
        <f>IF(SUM(Entraînement!D5:D11)=0,"",SUM(Entraînement!D5:D11))</f>
      </c>
      <c r="F3" s="30">
        <f>IF(SUM(Entraînement!L5:L11)=0,"",SUM(Entraînement!L5:L11))</f>
      </c>
      <c r="G3" s="27">
        <f>IF(SUM(Entraînement!T5:T11)=0,"",SUM(Entraînement!T5:T11))</f>
      </c>
      <c r="H3" s="32">
        <f>IF(SUM(Entraînement!E5:E11)=0,"",SUM(Entraînement!E5:E11))</f>
      </c>
      <c r="I3" s="32">
        <f>IF(SUM(Entraînement!M5:M11)=0,"",SUM(Entraînement!M5:M11))</f>
      </c>
      <c r="J3" s="32">
        <f>IF(SUM(Entraînement!U5:U11)=0,"",SUM(Entraînement!U5:U11))</f>
      </c>
      <c r="K3" s="32">
        <f>IF(SUM(Entraînement!X5:X11)=0,"",SUM(Entraînement!X5:X11))</f>
      </c>
      <c r="L3" s="34">
        <f aca="true" t="shared" si="0" ref="L3:L66">IF(SUM(H3:K3)=0,"",SUM(H3:K3))</f>
      </c>
    </row>
    <row r="4" spans="1:12" ht="14.25" customHeight="1">
      <c r="A4" s="22">
        <v>3</v>
      </c>
      <c r="B4" s="23">
        <v>40555</v>
      </c>
      <c r="C4" s="24" t="s">
        <v>10</v>
      </c>
      <c r="D4" s="25">
        <v>40561</v>
      </c>
      <c r="E4" s="27">
        <f>IF(SUM(Entraînement!D12:D18)=0,"",SUM(Entraînement!D12:D18))</f>
      </c>
      <c r="F4" s="30">
        <f>IF(SUM(Entraînement!L12:L18)=0,"",SUM(Entraînement!L12:L18))</f>
      </c>
      <c r="G4" s="27">
        <f>IF(SUM(Entraînement!T12:T18)=0,"",SUM(Entraînement!T12:T18))</f>
      </c>
      <c r="H4" s="32">
        <f>IF(SUM(Entraînement!E12:E18)=0,"",SUM(Entraînement!E12:E18))</f>
      </c>
      <c r="I4" s="32">
        <f>IF(SUM(Entraînement!M12:M18)=0,"",SUM(Entraînement!M12:M18))</f>
      </c>
      <c r="J4" s="32">
        <f>IF(SUM(Entraînement!U12:U18)=0,"",SUM(Entraînement!U12:U18))</f>
      </c>
      <c r="K4" s="32">
        <f>IF(SUM(Entraînement!X12:X18)=0,"",SUM(Entraînement!X12:X18))</f>
      </c>
      <c r="L4" s="34">
        <f t="shared" si="0"/>
      </c>
    </row>
    <row r="5" spans="1:12" ht="15.75">
      <c r="A5" s="22">
        <v>4</v>
      </c>
      <c r="B5" s="23">
        <v>40562</v>
      </c>
      <c r="C5" s="24" t="s">
        <v>10</v>
      </c>
      <c r="D5" s="26">
        <v>40568</v>
      </c>
      <c r="E5" s="27">
        <f>IF(SUM(Entraînement!D19:D25)=0,"",SUM(Entraînement!D19:D25))</f>
      </c>
      <c r="F5" s="30">
        <f>IF(SUM(Entraînement!L19:L25)=0,"",SUM(Entraînement!L19:L25))</f>
      </c>
      <c r="G5" s="27">
        <f>IF(SUM(Entraînement!T19:T25)=0,"",SUM(Entraînement!T19:T25))</f>
      </c>
      <c r="H5" s="32">
        <f>IF(SUM(Entraînement!E19:E25)=0,"",SUM(Entraînement!E19:E25))</f>
      </c>
      <c r="I5" s="32">
        <f>IF(SUM(Entraînement!M19:M25)=0,"",SUM(Entraînement!M19:M25))</f>
      </c>
      <c r="J5" s="32">
        <f>IF(SUM(Entraînement!U19:U25)=0,"",SUM(Entraînement!U19:U25))</f>
      </c>
      <c r="K5" s="32">
        <f>IF(SUM(Entraînement!X19:X25)=0,"",SUM(Entraînement!X19:X25))</f>
      </c>
      <c r="L5" s="34">
        <f t="shared" si="0"/>
      </c>
    </row>
    <row r="6" spans="1:12" ht="15.75">
      <c r="A6" s="22">
        <v>5</v>
      </c>
      <c r="B6" s="23">
        <v>40569</v>
      </c>
      <c r="C6" s="24" t="s">
        <v>10</v>
      </c>
      <c r="D6" s="25">
        <v>40575</v>
      </c>
      <c r="E6" s="27">
        <f>IF(SUM(Entraînement!D26:D32)=0,"",SUM(Entraînement!D26:D32))</f>
      </c>
      <c r="F6" s="30">
        <f>IF(SUM(Entraînement!L26:L32)=0,"",SUM(Entraînement!L26:L32))</f>
      </c>
      <c r="G6" s="27">
        <f>IF(SUM(Entraînement!T26:T32)=0,"",SUM(Entraînement!T26:T32))</f>
      </c>
      <c r="H6" s="32">
        <f>IF(SUM(Entraînement!E26:E32)=0,"",SUM(Entraînement!E26:E32))</f>
      </c>
      <c r="I6" s="32">
        <f>IF(SUM(Entraînement!M26:M32)=0,"",SUM(Entraînement!M26:M32))</f>
      </c>
      <c r="J6" s="32">
        <f>IF(SUM(Entraînement!U26:U32)=0,"",SUM(Entraînement!U26:U32))</f>
      </c>
      <c r="K6" s="32">
        <f>IF(SUM(Entraînement!X26:X32)=0,"",SUM(Entraînement!X26:X32))</f>
      </c>
      <c r="L6" s="34">
        <f t="shared" si="0"/>
      </c>
    </row>
    <row r="7" spans="1:12" ht="15.75">
      <c r="A7" s="22">
        <v>6</v>
      </c>
      <c r="B7" s="23">
        <v>40576</v>
      </c>
      <c r="C7" s="24" t="s">
        <v>10</v>
      </c>
      <c r="D7" s="26">
        <v>40582</v>
      </c>
      <c r="E7" s="27">
        <f>IF(SUM(Entraînement!D33:D39)=0,"",SUM(Entraînement!D33:D39))</f>
      </c>
      <c r="F7" s="30">
        <f>IF(SUM(Entraînement!L33:L39)=0,"",SUM(Entraînement!L33:L39))</f>
      </c>
      <c r="G7" s="27">
        <f>IF(SUM(Entraînement!T33:T39)=0,"",SUM(Entraînement!T33:T39))</f>
      </c>
      <c r="H7" s="32">
        <f>IF(SUM(Entraînement!E33:E39)=0,"",SUM(Entraînement!E33:E39))</f>
      </c>
      <c r="I7" s="32">
        <f>IF(SUM(Entraînement!M33:M39)=0,"",SUM(Entraînement!M33:M39))</f>
      </c>
      <c r="J7" s="32">
        <f>IF(SUM(Entraînement!U33:U39)=0,"",SUM(Entraînement!U33:U39))</f>
      </c>
      <c r="K7" s="32">
        <f>IF(SUM(Entraînement!X33:X39)=0,"",SUM(Entraînement!X33:X39))</f>
      </c>
      <c r="L7" s="34">
        <f t="shared" si="0"/>
      </c>
    </row>
    <row r="8" spans="1:12" ht="15.75">
      <c r="A8" s="22">
        <v>7</v>
      </c>
      <c r="B8" s="23">
        <v>40583</v>
      </c>
      <c r="C8" s="24" t="s">
        <v>10</v>
      </c>
      <c r="D8" s="25">
        <v>40589</v>
      </c>
      <c r="E8" s="27">
        <f>IF(SUM(Entraînement!D40:D46)=0,"",SUM(Entraînement!D40:D46))</f>
      </c>
      <c r="F8" s="30">
        <f>IF(SUM(Entraînement!L40:L46)=0,"",SUM(Entraînement!L40:L46))</f>
      </c>
      <c r="G8" s="27">
        <f>IF(SUM(Entraînement!T40:T46)=0,"",SUM(Entraînement!T40:T46))</f>
      </c>
      <c r="H8" s="32">
        <f>IF(SUM(Entraînement!E40:E46)=0,"",SUM(Entraînement!E40:E46))</f>
      </c>
      <c r="I8" s="32">
        <f>IF(SUM(Entraînement!M40:M46)=0,"",SUM(Entraînement!M40:M46))</f>
      </c>
      <c r="J8" s="32">
        <f>IF(SUM(Entraînement!U40:U46)=0,"",SUM(Entraînement!U40:U46))</f>
      </c>
      <c r="K8" s="32">
        <f>IF(SUM(Entraînement!X40:X46)=0,"",SUM(Entraînement!X40:X46))</f>
      </c>
      <c r="L8" s="34">
        <f t="shared" si="0"/>
      </c>
    </row>
    <row r="9" spans="1:12" ht="15.75">
      <c r="A9" s="22">
        <v>8</v>
      </c>
      <c r="B9" s="23">
        <v>40590</v>
      </c>
      <c r="C9" s="24" t="s">
        <v>10</v>
      </c>
      <c r="D9" s="26">
        <v>40596</v>
      </c>
      <c r="E9" s="27">
        <f>IF(SUM(Entraînement!D47:D53)=0,"",SUM(Entraînement!D47:D53))</f>
      </c>
      <c r="F9" s="30">
        <f>IF(SUM(Entraînement!L47:L53)=0,"",SUM(Entraînement!L47:L53))</f>
      </c>
      <c r="G9" s="27">
        <f>IF(SUM(Entraînement!T47:T53)=0,"",SUM(Entraînement!T47:T53))</f>
      </c>
      <c r="H9" s="32">
        <f>IF(SUM(Entraînement!E47:E53)=0,"",SUM(Entraînement!E47:E53))</f>
      </c>
      <c r="I9" s="32">
        <f>IF(SUM(Entraînement!M47:M53)=0,"",SUM(Entraînement!M47:M53))</f>
      </c>
      <c r="J9" s="32">
        <f>IF(SUM(Entraînement!U47:U53)=0,"",SUM(Entraînement!U47:U53))</f>
      </c>
      <c r="K9" s="32">
        <f>IF(SUM(Entraînement!X47:X53)=0,"",SUM(Entraînement!X47:X53))</f>
      </c>
      <c r="L9" s="34">
        <f t="shared" si="0"/>
      </c>
    </row>
    <row r="10" spans="1:12" ht="15.75">
      <c r="A10" s="22">
        <v>9</v>
      </c>
      <c r="B10" s="23">
        <v>40597</v>
      </c>
      <c r="C10" s="24" t="s">
        <v>10</v>
      </c>
      <c r="D10" s="25">
        <v>40603</v>
      </c>
      <c r="E10" s="27">
        <f>IF(SUM(Entraînement!D54:D60)=0,"",SUM(Entraînement!D54:D60))</f>
      </c>
      <c r="F10" s="30">
        <f>IF(SUM(Entraînement!L54:L60)=0,"",SUM(Entraînement!L54:L60))</f>
      </c>
      <c r="G10" s="27">
        <f>IF(SUM(Entraînement!T54:T60)=0,"",SUM(Entraînement!T54:T60))</f>
      </c>
      <c r="H10" s="32">
        <f>IF(SUM(Entraînement!E54:E60)=0,"",SUM(Entraînement!E54:E60))</f>
      </c>
      <c r="I10" s="32">
        <f>IF(SUM(Entraînement!M54:M60)=0,"",SUM(Entraînement!M54:M60))</f>
      </c>
      <c r="J10" s="32">
        <f>IF(SUM(Entraînement!U54:U60)=0,"",SUM(Entraînement!U54:U60))</f>
      </c>
      <c r="K10" s="32">
        <f>IF(SUM(Entraînement!X54:X60)=0,"",SUM(Entraînement!X54:X60))</f>
      </c>
      <c r="L10" s="34">
        <f t="shared" si="0"/>
      </c>
    </row>
    <row r="11" spans="1:12" ht="15.75">
      <c r="A11" s="22">
        <v>10</v>
      </c>
      <c r="B11" s="23">
        <v>40604</v>
      </c>
      <c r="C11" s="24" t="s">
        <v>10</v>
      </c>
      <c r="D11" s="26">
        <v>40610</v>
      </c>
      <c r="E11" s="27">
        <f>IF(SUM(Entraînement!D61:D67)=0,"",SUM(Entraînement!D61:D67))</f>
      </c>
      <c r="F11" s="30">
        <f>IF(SUM(Entraînement!L61:L67)=0,"",SUM(Entraînement!L61:L67))</f>
      </c>
      <c r="G11" s="27">
        <f>IF(SUM(Entraînement!T61:T67)=0,"",SUM(Entraînement!T61:T67))</f>
      </c>
      <c r="H11" s="32">
        <f>IF(SUM(Entraînement!E61:E67)=0,"",SUM(Entraînement!E61:E67))</f>
      </c>
      <c r="I11" s="32">
        <f>IF(SUM(Entraînement!M61:M67)=0,"",SUM(Entraînement!M61:M67))</f>
      </c>
      <c r="J11" s="32">
        <f>IF(SUM(Entraînement!U61:U67)=0,"",SUM(Entraînement!U61:U67))</f>
      </c>
      <c r="K11" s="32">
        <f>IF(SUM(Entraînement!X61:X67)=0,"",SUM(Entraînement!X61:X67))</f>
      </c>
      <c r="L11" s="34">
        <f t="shared" si="0"/>
      </c>
    </row>
    <row r="12" spans="1:12" ht="15.75">
      <c r="A12" s="22">
        <v>11</v>
      </c>
      <c r="B12" s="23">
        <v>40611</v>
      </c>
      <c r="C12" s="24" t="s">
        <v>10</v>
      </c>
      <c r="D12" s="25">
        <v>40617</v>
      </c>
      <c r="E12" s="27">
        <f>IF(SUM(Entraînement!D68:D74)=0,"",SUM(Entraînement!D68:D74))</f>
      </c>
      <c r="F12" s="30">
        <f>IF(SUM(Entraînement!L68:L74)=0,"",SUM(Entraînement!L68:L74))</f>
      </c>
      <c r="G12" s="27">
        <f>IF(SUM(Entraînement!T68:T74)=0,"",SUM(Entraînement!T68:T74))</f>
      </c>
      <c r="H12" s="32">
        <f>IF(SUM(Entraînement!E68:E74)=0,"",SUM(Entraînement!E68:E74))</f>
      </c>
      <c r="I12" s="32">
        <f>IF(SUM(Entraînement!M68:M74)=0,"",SUM(Entraînement!M68:M74))</f>
      </c>
      <c r="J12" s="32">
        <f>IF(SUM(Entraînement!U68:U74)=0,"",SUM(Entraînement!U68:U74))</f>
      </c>
      <c r="K12" s="32">
        <f>IF(SUM(Entraînement!X68:X74)=0,"",SUM(Entraînement!X68:X74))</f>
      </c>
      <c r="L12" s="34">
        <f t="shared" si="0"/>
      </c>
    </row>
    <row r="13" spans="1:12" ht="15.75">
      <c r="A13" s="22">
        <v>12</v>
      </c>
      <c r="B13" s="23">
        <v>40618</v>
      </c>
      <c r="C13" s="24" t="s">
        <v>10</v>
      </c>
      <c r="D13" s="26">
        <v>40624</v>
      </c>
      <c r="E13" s="27">
        <f>IF(SUM(Entraînement!D75:D81)=0,"",SUM(Entraînement!D75:D81))</f>
      </c>
      <c r="F13" s="30">
        <f>IF(SUM(Entraînement!L75:L81)=0,"",SUM(Entraînement!L75:L81))</f>
      </c>
      <c r="G13" s="27">
        <f>IF(SUM(Entraînement!T75:T81)=0,"",SUM(Entraînement!T75:T81))</f>
      </c>
      <c r="H13" s="32">
        <f>IF(SUM(Entraînement!E75:E81)=0,"",SUM(Entraînement!E75:E81))</f>
      </c>
      <c r="I13" s="32">
        <f>IF(SUM(Entraînement!M75:M81)=0,"",SUM(Entraînement!M75:M81))</f>
      </c>
      <c r="J13" s="32">
        <f>IF(SUM(Entraînement!U75:U81)=0,"",SUM(Entraînement!U75:U81))</f>
      </c>
      <c r="K13" s="32">
        <f>IF(SUM(Entraînement!X75:X81)=0,"",SUM(Entraînement!X75:X81))</f>
      </c>
      <c r="L13" s="34">
        <f t="shared" si="0"/>
      </c>
    </row>
    <row r="14" spans="1:12" ht="15.75">
      <c r="A14" s="22">
        <v>13</v>
      </c>
      <c r="B14" s="23">
        <v>40625</v>
      </c>
      <c r="C14" s="24" t="s">
        <v>10</v>
      </c>
      <c r="D14" s="25">
        <v>40631</v>
      </c>
      <c r="E14" s="27">
        <f>IF(SUM(Entraînement!D82:D88)=0,"",SUM(Entraînement!D82:D88))</f>
      </c>
      <c r="F14" s="30">
        <f>IF(SUM(Entraînement!L82:L88)=0,"",SUM(Entraînement!L82:L88))</f>
      </c>
      <c r="G14" s="27">
        <f>IF(SUM(Entraînement!T82:T88)=0,"",SUM(Entraînement!T82:T88))</f>
      </c>
      <c r="H14" s="32">
        <f>IF(SUM(Entraînement!E82:E88)=0,"",SUM(Entraînement!E82:E88))</f>
      </c>
      <c r="I14" s="32">
        <f>IF(SUM(Entraînement!M82:M88)=0,"",SUM(Entraînement!M82:M88))</f>
      </c>
      <c r="J14" s="32">
        <f>IF(SUM(Entraînement!U82:U88)=0,"",SUM(Entraînement!U82:U88))</f>
      </c>
      <c r="K14" s="32">
        <f>IF(SUM(Entraînement!X82:X88)=0,"",SUM(Entraînement!X82:X88))</f>
      </c>
      <c r="L14" s="34">
        <f t="shared" si="0"/>
      </c>
    </row>
    <row r="15" spans="1:12" ht="15.75">
      <c r="A15" s="22">
        <v>14</v>
      </c>
      <c r="B15" s="23">
        <v>40632</v>
      </c>
      <c r="C15" s="24" t="s">
        <v>10</v>
      </c>
      <c r="D15" s="26">
        <v>40638</v>
      </c>
      <c r="E15" s="27">
        <f>IF(SUM(Entraînement!D89:D95)=0,"",SUM(Entraînement!D89:D95))</f>
      </c>
      <c r="F15" s="30">
        <f>IF(SUM(Entraînement!L89:L95)=0,"",SUM(Entraînement!L89:L95))</f>
      </c>
      <c r="G15" s="27">
        <f>IF(SUM(Entraînement!T89:T95)=0,"",SUM(Entraînement!T89:T95))</f>
      </c>
      <c r="H15" s="32">
        <f>IF(SUM(Entraînement!E89:E95)=0,"",SUM(Entraînement!E89:E95))</f>
      </c>
      <c r="I15" s="32">
        <f>IF(SUM(Entraînement!M89:M95)=0,"",SUM(Entraînement!M89:M95))</f>
      </c>
      <c r="J15" s="32">
        <f>IF(SUM(Entraînement!U89:U95)=0,"",SUM(Entraînement!U89:U95))</f>
      </c>
      <c r="K15" s="32">
        <f>IF(SUM(Entraînement!X89:X95)=0,"",SUM(Entraînement!X89:X95))</f>
      </c>
      <c r="L15" s="34">
        <f t="shared" si="0"/>
      </c>
    </row>
    <row r="16" spans="1:12" ht="15.75">
      <c r="A16" s="22">
        <v>15</v>
      </c>
      <c r="B16" s="23">
        <v>40639</v>
      </c>
      <c r="C16" s="24" t="s">
        <v>10</v>
      </c>
      <c r="D16" s="25">
        <v>40645</v>
      </c>
      <c r="E16" s="27">
        <f>IF(SUM(Entraînement!D96:D102)=0,"",SUM(Entraînement!D96:D102))</f>
      </c>
      <c r="F16" s="30">
        <f>IF(SUM(Entraînement!L96:L102)=0,"",SUM(Entraînement!L96:L102))</f>
      </c>
      <c r="G16" s="27">
        <f>IF(SUM(Entraînement!T96:T102)=0,"",SUM(Entraînement!T96:T102))</f>
      </c>
      <c r="H16" s="32">
        <f>IF(SUM(Entraînement!E96:E102)=0,"",SUM(Entraînement!E96:E102))</f>
      </c>
      <c r="I16" s="32">
        <f>IF(SUM(Entraînement!M96:M102)=0,"",SUM(Entraînement!M96:M102))</f>
      </c>
      <c r="J16" s="32">
        <f>IF(SUM(Entraînement!U96:U102)=0,"",SUM(Entraînement!U96:U102))</f>
      </c>
      <c r="K16" s="32">
        <f>IF(SUM(Entraînement!X96:X102)=0,"",SUM(Entraînement!X96:X102))</f>
      </c>
      <c r="L16" s="34">
        <f t="shared" si="0"/>
      </c>
    </row>
    <row r="17" spans="1:12" ht="15.75">
      <c r="A17" s="22">
        <v>16</v>
      </c>
      <c r="B17" s="23">
        <v>40646</v>
      </c>
      <c r="C17" s="24" t="s">
        <v>10</v>
      </c>
      <c r="D17" s="26">
        <v>40652</v>
      </c>
      <c r="E17" s="27">
        <f>IF(SUM(Entraînement!D103:D109)=0,"",SUM(Entraînement!D103:D109))</f>
      </c>
      <c r="F17" s="30">
        <f>IF(SUM(Entraînement!L103:L109)=0,"",SUM(Entraînement!L103:L109))</f>
      </c>
      <c r="G17" s="27">
        <f>IF(SUM(Entraînement!T103:T109)=0,"",SUM(Entraînement!T103:T109))</f>
      </c>
      <c r="H17" s="32">
        <f>IF(SUM(Entraînement!E103:E109)=0,"",SUM(Entraînement!E103:E109))</f>
      </c>
      <c r="I17" s="32">
        <f>IF(SUM(Entraînement!M103:M109)=0,"",SUM(Entraînement!M103:M109))</f>
      </c>
      <c r="J17" s="32">
        <f>IF(SUM(Entraînement!U103:U109)=0,"",SUM(Entraînement!U103:U109))</f>
      </c>
      <c r="K17" s="32">
        <f>IF(SUM(Entraînement!X103:X109)=0,"",SUM(Entraînement!X103:X109))</f>
      </c>
      <c r="L17" s="34">
        <f t="shared" si="0"/>
      </c>
    </row>
    <row r="18" spans="1:12" ht="15.75">
      <c r="A18" s="22">
        <v>17</v>
      </c>
      <c r="B18" s="23">
        <v>40653</v>
      </c>
      <c r="C18" s="24" t="s">
        <v>10</v>
      </c>
      <c r="D18" s="25">
        <v>40659</v>
      </c>
      <c r="E18" s="27">
        <f>IF(SUM(Entraînement!D110:D116)=0,"",SUM(Entraînement!D110:D116))</f>
      </c>
      <c r="F18" s="30">
        <f>IF(SUM(Entraînement!L110:L116)=0,"",SUM(Entraînement!L110:L116))</f>
      </c>
      <c r="G18" s="27">
        <f>IF(SUM(Entraînement!T110:T116)=0,"",SUM(Entraînement!T110:T116))</f>
      </c>
      <c r="H18" s="32">
        <f>IF(SUM(Entraînement!E110:E116)=0,"",SUM(Entraînement!E110:E116))</f>
      </c>
      <c r="I18" s="32">
        <f>IF(SUM(Entraînement!M110:M116)=0,"",SUM(Entraînement!M110:M116))</f>
      </c>
      <c r="J18" s="32">
        <f>IF(SUM(Entraînement!U110:U116)=0,"",SUM(Entraînement!U110:U116))</f>
      </c>
      <c r="K18" s="32">
        <f>IF(SUM(Entraînement!X110:X116)=0,"",SUM(Entraînement!X110:X116))</f>
      </c>
      <c r="L18" s="34">
        <f t="shared" si="0"/>
      </c>
    </row>
    <row r="19" spans="1:12" ht="15.75">
      <c r="A19" s="22">
        <v>18</v>
      </c>
      <c r="B19" s="23">
        <v>40660</v>
      </c>
      <c r="C19" s="24" t="s">
        <v>10</v>
      </c>
      <c r="D19" s="26">
        <v>40666</v>
      </c>
      <c r="E19" s="27">
        <f>IF(SUM(Entraînement!D117:D123)=0,"",SUM(Entraînement!D117:D123))</f>
      </c>
      <c r="F19" s="30">
        <f>IF(SUM(Entraînement!L117:L123)=0,"",SUM(Entraînement!L117:L123))</f>
      </c>
      <c r="G19" s="27">
        <f>IF(SUM(Entraînement!T117:T123)=0,"",SUM(Entraînement!T117:T123))</f>
      </c>
      <c r="H19" s="32">
        <f>IF(SUM(Entraînement!E117:E123)=0,"",SUM(Entraînement!E117:E123))</f>
      </c>
      <c r="I19" s="32">
        <f>IF(SUM(Entraînement!M117:M123)=0,"",SUM(Entraînement!M117:M123))</f>
      </c>
      <c r="J19" s="32">
        <f>IF(SUM(Entraînement!U117:U123)=0,"",SUM(Entraînement!U117:U123))</f>
      </c>
      <c r="K19" s="32">
        <f>IF(SUM(Entraînement!X117:X123)=0,"",SUM(Entraînement!X117:X123))</f>
      </c>
      <c r="L19" s="34">
        <f t="shared" si="0"/>
      </c>
    </row>
    <row r="20" spans="1:12" ht="15.75">
      <c r="A20" s="22">
        <v>19</v>
      </c>
      <c r="B20" s="23">
        <v>40667</v>
      </c>
      <c r="C20" s="24" t="s">
        <v>10</v>
      </c>
      <c r="D20" s="25">
        <v>40673</v>
      </c>
      <c r="E20" s="27">
        <f>IF(SUM(Entraînement!D124:D130)=0,"",SUM(Entraînement!D124:D130))</f>
      </c>
      <c r="F20" s="30">
        <f>IF(SUM(Entraînement!L124:L130)=0,"",SUM(Entraînement!L124:L130))</f>
      </c>
      <c r="G20" s="27">
        <f>IF(SUM(Entraînement!T124:T130)=0,"",SUM(Entraînement!T124:T130))</f>
      </c>
      <c r="H20" s="32">
        <f>IF(SUM(Entraînement!E124:E130)=0,"",SUM(Entraînement!E124:E130))</f>
      </c>
      <c r="I20" s="32">
        <f>IF(SUM(Entraînement!M124:M130)=0,"",SUM(Entraînement!M124:M130))</f>
      </c>
      <c r="J20" s="32">
        <f>IF(SUM(Entraînement!U124:U130)=0,"",SUM(Entraînement!U124:U130))</f>
      </c>
      <c r="K20" s="32">
        <f>IF(SUM(Entraînement!X124:X130)=0,"",SUM(Entraînement!X124:X130))</f>
      </c>
      <c r="L20" s="34">
        <f t="shared" si="0"/>
      </c>
    </row>
    <row r="21" spans="1:12" ht="15.75">
      <c r="A21" s="22">
        <v>20</v>
      </c>
      <c r="B21" s="23">
        <v>40674</v>
      </c>
      <c r="C21" s="24" t="s">
        <v>10</v>
      </c>
      <c r="D21" s="26">
        <v>40680</v>
      </c>
      <c r="E21" s="27">
        <f>IF(SUM(Entraînement!D131:D137)=0,"",SUM(Entraînement!D131:D137))</f>
      </c>
      <c r="F21" s="30">
        <f>IF(SUM(Entraînement!L131:L137)=0,"",SUM(Entraînement!L131:L137))</f>
      </c>
      <c r="G21" s="27">
        <f>IF(SUM(Entraînement!T131:T137)=0,"",SUM(Entraînement!T131:T137))</f>
      </c>
      <c r="H21" s="32">
        <f>IF(SUM(Entraînement!E131:E137)=0,"",SUM(Entraînement!E131:E137))</f>
      </c>
      <c r="I21" s="32">
        <f>IF(SUM(Entraînement!M131:M137)=0,"",SUM(Entraînement!M131:M137))</f>
      </c>
      <c r="J21" s="32">
        <f>IF(SUM(Entraînement!U131:U137)=0,"",SUM(Entraînement!U131:U137))</f>
      </c>
      <c r="K21" s="32">
        <f>IF(SUM(Entraînement!X131:X137)=0,"",SUM(Entraînement!X131:X137))</f>
      </c>
      <c r="L21" s="34">
        <f t="shared" si="0"/>
      </c>
    </row>
    <row r="22" spans="1:12" ht="15.75">
      <c r="A22" s="22">
        <v>21</v>
      </c>
      <c r="B22" s="23">
        <v>40681</v>
      </c>
      <c r="C22" s="24" t="s">
        <v>10</v>
      </c>
      <c r="D22" s="25">
        <v>40687</v>
      </c>
      <c r="E22" s="27">
        <f>IF(SUM(Entraînement!D138:D144)=0,"",SUM(Entraînement!D138:D144))</f>
      </c>
      <c r="F22" s="30">
        <f>IF(SUM(Entraînement!L138:L144)=0,"",SUM(Entraînement!L138:L144))</f>
      </c>
      <c r="G22" s="27">
        <f>IF(SUM(Entraînement!T138:T144)=0,"",SUM(Entraînement!T138:T144))</f>
      </c>
      <c r="H22" s="32">
        <f>IF(SUM(Entraînement!E138:E144)=0,"",SUM(Entraînement!E138:E144))</f>
      </c>
      <c r="I22" s="32">
        <f>IF(SUM(Entraînement!M138:M144)=0,"",SUM(Entraînement!M138:M144))</f>
      </c>
      <c r="J22" s="32">
        <f>IF(SUM(Entraînement!U138:U144)=0,"",SUM(Entraînement!U138:U144))</f>
      </c>
      <c r="K22" s="32">
        <f>IF(SUM(Entraînement!X138:X144)=0,"",SUM(Entraînement!X138:X144))</f>
      </c>
      <c r="L22" s="34">
        <f t="shared" si="0"/>
      </c>
    </row>
    <row r="23" spans="1:12" ht="15.75">
      <c r="A23" s="22">
        <v>22</v>
      </c>
      <c r="B23" s="23">
        <v>40688</v>
      </c>
      <c r="C23" s="24" t="s">
        <v>10</v>
      </c>
      <c r="D23" s="26">
        <v>40694</v>
      </c>
      <c r="E23" s="27">
        <f>IF(SUM(Entraînement!D145:D151)=0,"",SUM(Entraînement!D145:D151))</f>
      </c>
      <c r="F23" s="30">
        <f>IF(SUM(Entraînement!L145:L151)=0,"",SUM(Entraînement!L145:L151))</f>
      </c>
      <c r="G23" s="27">
        <f>IF(SUM(Entraînement!T145:T151)=0,"",SUM(Entraînement!T145:T151))</f>
      </c>
      <c r="H23" s="32">
        <f>IF(SUM(Entraînement!E145:E151)=0,"",SUM(Entraînement!E145:E151))</f>
      </c>
      <c r="I23" s="32">
        <f>IF(SUM(Entraînement!M145:M151)=0,"",SUM(Entraînement!M145:M151))</f>
      </c>
      <c r="J23" s="32">
        <f>IF(SUM(Entraînement!U145:U151)=0,"",SUM(Entraînement!U145:U151))</f>
      </c>
      <c r="K23" s="32">
        <f>IF(SUM(Entraînement!X145:X151)=0,"",SUM(Entraînement!X145:X151))</f>
      </c>
      <c r="L23" s="34">
        <f t="shared" si="0"/>
      </c>
    </row>
    <row r="24" spans="1:12" ht="15.75">
      <c r="A24" s="22">
        <v>23</v>
      </c>
      <c r="B24" s="23">
        <v>40695</v>
      </c>
      <c r="C24" s="24" t="s">
        <v>10</v>
      </c>
      <c r="D24" s="25">
        <v>40701</v>
      </c>
      <c r="E24" s="27">
        <f>IF(SUM(Entraînement!D152:D158)=0,"",SUM(Entraînement!D152:D158))</f>
      </c>
      <c r="F24" s="30">
        <f>IF(SUM(Entraînement!L152:L158)=0,"",SUM(Entraînement!L152:L158))</f>
      </c>
      <c r="G24" s="27">
        <f>IF(SUM(Entraînement!T152:T158)=0,"",SUM(Entraînement!T152:T158))</f>
      </c>
      <c r="H24" s="32">
        <f>IF(SUM(Entraînement!E152:E158)=0,"",SUM(Entraînement!E152:E158))</f>
      </c>
      <c r="I24" s="32">
        <f>IF(SUM(Entraînement!M152:M158)=0,"",SUM(Entraînement!M152:M158))</f>
      </c>
      <c r="J24" s="32">
        <f>IF(SUM(Entraînement!U152:U158)=0,"",SUM(Entraînement!U152:U158))</f>
      </c>
      <c r="K24" s="32">
        <f>IF(SUM(Entraînement!X152:X158)=0,"",SUM(Entraînement!X152:X158))</f>
      </c>
      <c r="L24" s="34">
        <f t="shared" si="0"/>
      </c>
    </row>
    <row r="25" spans="1:12" ht="15.75">
      <c r="A25" s="22">
        <v>24</v>
      </c>
      <c r="B25" s="23">
        <v>40702</v>
      </c>
      <c r="C25" s="24" t="s">
        <v>10</v>
      </c>
      <c r="D25" s="26">
        <v>40708</v>
      </c>
      <c r="E25" s="27">
        <f>IF(SUM(Entraînement!D159:D165)=0,"",SUM(Entraînement!D159:D165))</f>
      </c>
      <c r="F25" s="30">
        <f>IF(SUM(Entraînement!L159:L165)=0,"",SUM(Entraînement!L159:L165))</f>
      </c>
      <c r="G25" s="27">
        <f>IF(SUM(Entraînement!T159:T165)=0,"",SUM(Entraînement!T159:T165))</f>
      </c>
      <c r="H25" s="32">
        <f>IF(SUM(Entraînement!E159:E165)=0,"",SUM(Entraînement!E159:E165))</f>
      </c>
      <c r="I25" s="32">
        <f>IF(SUM(Entraînement!M159:M165)=0,"",SUM(Entraînement!M159:M165))</f>
      </c>
      <c r="J25" s="32">
        <f>IF(SUM(Entraînement!U159:U165)=0,"",SUM(Entraînement!U159:U165))</f>
      </c>
      <c r="K25" s="32">
        <f>IF(SUM(Entraînement!X159:X165)=0,"",SUM(Entraînement!X159:X165))</f>
      </c>
      <c r="L25" s="34">
        <f t="shared" si="0"/>
      </c>
    </row>
    <row r="26" spans="1:12" ht="15.75">
      <c r="A26" s="22">
        <v>25</v>
      </c>
      <c r="B26" s="23">
        <v>40709</v>
      </c>
      <c r="C26" s="24" t="s">
        <v>10</v>
      </c>
      <c r="D26" s="25">
        <v>40715</v>
      </c>
      <c r="E26" s="27">
        <f>IF(SUM(Entraînement!D166:D172)=0,"",SUM(Entraînement!D166:D172))</f>
      </c>
      <c r="F26" s="30">
        <f>IF(SUM(Entraînement!L166:L172)=0,"",SUM(Entraînement!L166:L172))</f>
      </c>
      <c r="G26" s="27">
        <f>IF(SUM(Entraînement!T166:T172)=0,"",SUM(Entraînement!T166:T172))</f>
      </c>
      <c r="H26" s="32">
        <f>IF(SUM(Entraînement!E166:E172)=0,"",SUM(Entraînement!E166:E172))</f>
      </c>
      <c r="I26" s="32">
        <f>IF(SUM(Entraînement!M166:M172)=0,"",SUM(Entraînement!M166:M172))</f>
      </c>
      <c r="J26" s="32">
        <f>IF(SUM(Entraînement!U166:U172)=0,"",SUM(Entraînement!U166:U172))</f>
      </c>
      <c r="K26" s="32">
        <f>IF(SUM(Entraînement!X166:X172)=0,"",SUM(Entraînement!X166:X172))</f>
      </c>
      <c r="L26" s="34">
        <f t="shared" si="0"/>
      </c>
    </row>
    <row r="27" spans="1:12" ht="15.75">
      <c r="A27" s="22">
        <v>26</v>
      </c>
      <c r="B27" s="23">
        <v>40716</v>
      </c>
      <c r="C27" s="24" t="s">
        <v>10</v>
      </c>
      <c r="D27" s="26">
        <v>40722</v>
      </c>
      <c r="E27" s="27">
        <f>IF(SUM(Entraînement!D173:D179)=0,"",SUM(Entraînement!D173:D179))</f>
      </c>
      <c r="F27" s="30">
        <f>IF(SUM(Entraînement!L173:L179)=0,"",SUM(Entraînement!L173:L179))</f>
      </c>
      <c r="G27" s="27">
        <f>IF(SUM(Entraînement!T173:T179)=0,"",SUM(Entraînement!T173:T179))</f>
      </c>
      <c r="H27" s="32">
        <f>IF(SUM(Entraînement!E173:E179)=0,"",SUM(Entraînement!E173:E179))</f>
      </c>
      <c r="I27" s="32">
        <f>IF(SUM(Entraînement!M173:M179)=0,"",SUM(Entraînement!M173:M179))</f>
      </c>
      <c r="J27" s="32">
        <f>IF(SUM(Entraînement!U173:U179)=0,"",SUM(Entraînement!U173:U179))</f>
      </c>
      <c r="K27" s="32">
        <f>IF(SUM(Entraînement!X173:X179)=0,"",SUM(Entraînement!X173:X179))</f>
      </c>
      <c r="L27" s="34">
        <f t="shared" si="0"/>
      </c>
    </row>
    <row r="28" spans="1:12" ht="15.75">
      <c r="A28" s="22">
        <v>27</v>
      </c>
      <c r="B28" s="23">
        <v>40723</v>
      </c>
      <c r="C28" s="24" t="s">
        <v>10</v>
      </c>
      <c r="D28" s="25">
        <v>40729</v>
      </c>
      <c r="E28" s="27">
        <f>IF(SUM(Entraînement!D180:D186)=0,"",SUM(Entraînement!D180:D186))</f>
      </c>
      <c r="F28" s="30">
        <f>IF(SUM(Entraînement!L180:L186)=0,"",SUM(Entraînement!L180:L186))</f>
      </c>
      <c r="G28" s="27">
        <f>IF(SUM(Entraînement!T180:T186)=0,"",SUM(Entraînement!T180:T186))</f>
      </c>
      <c r="H28" s="32">
        <f>IF(SUM(Entraînement!E180:E186)=0,"",SUM(Entraînement!E180:E186))</f>
      </c>
      <c r="I28" s="32">
        <f>IF(SUM(Entraînement!M180:M186)=0,"",SUM(Entraînement!M180:M186))</f>
      </c>
      <c r="J28" s="32">
        <f>IF(SUM(Entraînement!U180:U186)=0,"",SUM(Entraînement!U180:U186))</f>
      </c>
      <c r="K28" s="32">
        <f>IF(SUM(Entraînement!X180:X186)=0,"",SUM(Entraînement!X180:X186))</f>
      </c>
      <c r="L28" s="34">
        <f t="shared" si="0"/>
      </c>
    </row>
    <row r="29" spans="1:12" ht="15.75">
      <c r="A29" s="22">
        <v>28</v>
      </c>
      <c r="B29" s="23">
        <v>40730</v>
      </c>
      <c r="C29" s="24" t="s">
        <v>10</v>
      </c>
      <c r="D29" s="26">
        <v>40736</v>
      </c>
      <c r="E29" s="27">
        <f>IF(SUM(Entraînement!D187:D193)=0,"",SUM(Entraînement!D187:D193))</f>
      </c>
      <c r="F29" s="30">
        <f>IF(SUM(Entraînement!L187:L193)=0,"",SUM(Entraînement!L187:L193))</f>
      </c>
      <c r="G29" s="27">
        <f>IF(SUM(Entraînement!T187:T193)=0,"",SUM(Entraînement!T187:T193))</f>
      </c>
      <c r="H29" s="32">
        <f>IF(SUM(Entraînement!E187:E193)=0,"",SUM(Entraînement!E187:E193))</f>
      </c>
      <c r="I29" s="32">
        <f>IF(SUM(Entraînement!M187:M193)=0,"",SUM(Entraînement!M187:M193))</f>
      </c>
      <c r="J29" s="32">
        <f>IF(SUM(Entraînement!U187:U193)=0,"",SUM(Entraînement!U187:U193))</f>
      </c>
      <c r="K29" s="32">
        <f>IF(SUM(Entraînement!X187:X193)=0,"",SUM(Entraînement!X187:X193))</f>
      </c>
      <c r="L29" s="34">
        <f t="shared" si="0"/>
      </c>
    </row>
    <row r="30" spans="1:12" ht="15.75">
      <c r="A30" s="22">
        <v>29</v>
      </c>
      <c r="B30" s="23">
        <v>40737</v>
      </c>
      <c r="C30" s="24" t="s">
        <v>10</v>
      </c>
      <c r="D30" s="25">
        <v>40743</v>
      </c>
      <c r="E30" s="27">
        <f>IF(SUM(Entraînement!D194:D200)=0,"",SUM(Entraînement!D194:D200))</f>
      </c>
      <c r="F30" s="30">
        <f>IF(SUM(Entraînement!L194:L200)=0,"",SUM(Entraînement!L194:L200))</f>
      </c>
      <c r="G30" s="27">
        <f>IF(SUM(Entraînement!T194:T200)=0,"",SUM(Entraînement!T194:T200))</f>
      </c>
      <c r="H30" s="32">
        <f>IF(SUM(Entraînement!E194:E200)=0,"",SUM(Entraînement!E194:E200))</f>
      </c>
      <c r="I30" s="32">
        <f>IF(SUM(Entraînement!M194:M200)=0,"",SUM(Entraînement!M194:M200))</f>
      </c>
      <c r="J30" s="32">
        <f>IF(SUM(Entraînement!U194:U200)=0,"",SUM(Entraînement!U194:U200))</f>
      </c>
      <c r="K30" s="32">
        <f>IF(SUM(Entraînement!X194:X200)=0,"",SUM(Entraînement!X194:X200))</f>
      </c>
      <c r="L30" s="34">
        <f t="shared" si="0"/>
      </c>
    </row>
    <row r="31" spans="1:12" ht="15.75">
      <c r="A31" s="22">
        <v>30</v>
      </c>
      <c r="B31" s="23">
        <v>40744</v>
      </c>
      <c r="C31" s="24" t="s">
        <v>10</v>
      </c>
      <c r="D31" s="26">
        <v>40750</v>
      </c>
      <c r="E31" s="27">
        <f>IF(SUM(Entraînement!D201:D207)=0,"",SUM(Entraînement!D201:D207))</f>
      </c>
      <c r="F31" s="30">
        <f>IF(SUM(Entraînement!L201:L207)=0,"",SUM(Entraînement!L201:L207))</f>
      </c>
      <c r="G31" s="27">
        <f>IF(SUM(Entraînement!T201:T207)=0,"",SUM(Entraînement!T201:T207))</f>
      </c>
      <c r="H31" s="32">
        <f>IF(SUM(Entraînement!E201:E207)=0,"",SUM(Entraînement!E201:E207))</f>
      </c>
      <c r="I31" s="32">
        <f>IF(SUM(Entraînement!M201:M207)=0,"",SUM(Entraînement!M201:M207))</f>
      </c>
      <c r="J31" s="32">
        <f>IF(SUM(Entraînement!U201:U207)=0,"",SUM(Entraînement!U201:U207))</f>
      </c>
      <c r="K31" s="32">
        <f>IF(SUM(Entraînement!X201:X207)=0,"",SUM(Entraînement!X201:X207))</f>
      </c>
      <c r="L31" s="34">
        <f t="shared" si="0"/>
      </c>
    </row>
    <row r="32" spans="1:12" ht="15.75">
      <c r="A32" s="22">
        <v>31</v>
      </c>
      <c r="B32" s="23">
        <v>40751</v>
      </c>
      <c r="C32" s="24" t="s">
        <v>10</v>
      </c>
      <c r="D32" s="25">
        <v>40757</v>
      </c>
      <c r="E32" s="27">
        <f>IF(SUM(Entraînement!D208:D214)=0,"",SUM(Entraînement!D208:D214))</f>
      </c>
      <c r="F32" s="30">
        <f>IF(SUM(Entraînement!L208:L214)=0,"",SUM(Entraînement!L208:L214))</f>
      </c>
      <c r="G32" s="27">
        <f>IF(SUM(Entraînement!T208:T214)=0,"",SUM(Entraînement!T208:T214))</f>
      </c>
      <c r="H32" s="32">
        <f>IF(SUM(Entraînement!E208:E214)=0,"",SUM(Entraînement!E208:E214))</f>
      </c>
      <c r="I32" s="32">
        <f>IF(SUM(Entraînement!M208:M214)=0,"",SUM(Entraînement!M208:M214))</f>
      </c>
      <c r="J32" s="32">
        <f>IF(SUM(Entraînement!U208:U214)=0,"",SUM(Entraînement!U208:U214))</f>
      </c>
      <c r="K32" s="32">
        <f>IF(SUM(Entraînement!X208:X214)=0,"",SUM(Entraînement!X208:X214))</f>
      </c>
      <c r="L32" s="34">
        <f t="shared" si="0"/>
      </c>
    </row>
    <row r="33" spans="1:12" ht="15.75">
      <c r="A33" s="22">
        <v>32</v>
      </c>
      <c r="B33" s="23">
        <v>40758</v>
      </c>
      <c r="C33" s="24" t="s">
        <v>10</v>
      </c>
      <c r="D33" s="26">
        <v>40764</v>
      </c>
      <c r="E33" s="27">
        <f>IF(SUM(Entraînement!D215:D221)=0,"",SUM(Entraînement!D215:D221))</f>
      </c>
      <c r="F33" s="30">
        <f>IF(SUM(Entraînement!L215:L221)=0,"",SUM(Entraînement!L215:L221))</f>
      </c>
      <c r="G33" s="27">
        <f>IF(SUM(Entraînement!T215:T221)=0,"",SUM(Entraînement!T215:T221))</f>
      </c>
      <c r="H33" s="32">
        <f>IF(SUM(Entraînement!E215:E221)=0,"",SUM(Entraînement!E215:E221))</f>
      </c>
      <c r="I33" s="32">
        <f>IF(SUM(Entraînement!M215:M221)=0,"",SUM(Entraînement!M215:M221))</f>
      </c>
      <c r="J33" s="32">
        <f>IF(SUM(Entraînement!U215:U221)=0,"",SUM(Entraînement!U215:U221))</f>
      </c>
      <c r="K33" s="32">
        <f>IF(SUM(Entraînement!X215:X221)=0,"",SUM(Entraînement!X215:X221))</f>
      </c>
      <c r="L33" s="34">
        <f t="shared" si="0"/>
      </c>
    </row>
    <row r="34" spans="1:12" ht="15.75">
      <c r="A34" s="22">
        <v>33</v>
      </c>
      <c r="B34" s="23">
        <v>40765</v>
      </c>
      <c r="C34" s="24" t="s">
        <v>10</v>
      </c>
      <c r="D34" s="25">
        <v>40771</v>
      </c>
      <c r="E34" s="27">
        <f>IF(SUM(Entraînement!D222:D228)=0,"",SUM(Entraînement!D222:D228))</f>
      </c>
      <c r="F34" s="30">
        <f>IF(SUM(Entraînement!L222:L228)=0,"",SUM(Entraînement!L222:L228))</f>
      </c>
      <c r="G34" s="27">
        <f>IF(SUM(Entraînement!T222:T228)=0,"",SUM(Entraînement!T222:T228))</f>
      </c>
      <c r="H34" s="32">
        <f>IF(SUM(Entraînement!E222:E228)=0,"",SUM(Entraînement!E222:E228))</f>
      </c>
      <c r="I34" s="32">
        <f>IF(SUM(Entraînement!M222:M228)=0,"",SUM(Entraînement!M222:M228))</f>
      </c>
      <c r="J34" s="32">
        <f>IF(SUM(Entraînement!U222:U228)=0,"",SUM(Entraînement!U222:U228))</f>
      </c>
      <c r="K34" s="32">
        <f>IF(SUM(Entraînement!X222:X228)=0,"",SUM(Entraînement!X222:X228))</f>
      </c>
      <c r="L34" s="34">
        <f t="shared" si="0"/>
      </c>
    </row>
    <row r="35" spans="1:12" ht="15.75">
      <c r="A35" s="22">
        <v>34</v>
      </c>
      <c r="B35" s="23">
        <v>40772</v>
      </c>
      <c r="C35" s="24" t="s">
        <v>10</v>
      </c>
      <c r="D35" s="26">
        <v>40778</v>
      </c>
      <c r="E35" s="27">
        <f>IF(SUM(Entraînement!D229:D235)=0,"",SUM(Entraînement!D229:D235))</f>
      </c>
      <c r="F35" s="30">
        <f>IF(SUM(Entraînement!L229:L235)=0,"",SUM(Entraînement!L229:L235))</f>
      </c>
      <c r="G35" s="27">
        <f>IF(SUM(Entraînement!T229:T235)=0,"",SUM(Entraînement!T229:T235))</f>
      </c>
      <c r="H35" s="32">
        <f>IF(SUM(Entraînement!E229:E235)=0,"",SUM(Entraînement!E229:E235))</f>
      </c>
      <c r="I35" s="32">
        <f>IF(SUM(Entraînement!M229:M235)=0,"",SUM(Entraînement!M229:M235))</f>
      </c>
      <c r="J35" s="32">
        <f>IF(SUM(Entraînement!U229:U235)=0,"",SUM(Entraînement!U229:U235))</f>
      </c>
      <c r="K35" s="32">
        <f>IF(SUM(Entraînement!X229:X235)=0,"",SUM(Entraînement!X229:X235))</f>
      </c>
      <c r="L35" s="34">
        <f t="shared" si="0"/>
      </c>
    </row>
    <row r="36" spans="1:12" ht="15.75">
      <c r="A36" s="22">
        <v>35</v>
      </c>
      <c r="B36" s="23">
        <v>40779</v>
      </c>
      <c r="C36" s="24" t="s">
        <v>10</v>
      </c>
      <c r="D36" s="25">
        <v>40785</v>
      </c>
      <c r="E36" s="27">
        <f>IF(SUM(Entraînement!D236:D242)=0,"",SUM(Entraînement!D236:D242))</f>
      </c>
      <c r="F36" s="30">
        <f>IF(SUM(Entraînement!L236:L242)=0,"",SUM(Entraînement!L236:L242))</f>
      </c>
      <c r="G36" s="27">
        <f>IF(SUM(Entraînement!T236:T242)=0,"",SUM(Entraînement!T236:T242))</f>
      </c>
      <c r="H36" s="32">
        <f>IF(SUM(Entraînement!E236:E242)=0,"",SUM(Entraînement!E236:E242))</f>
      </c>
      <c r="I36" s="32">
        <f>IF(SUM(Entraînement!M236:M242)=0,"",SUM(Entraînement!M236:M242))</f>
      </c>
      <c r="J36" s="32">
        <f>IF(SUM(Entraînement!U236:U242)=0,"",SUM(Entraînement!U236:U242))</f>
      </c>
      <c r="K36" s="32">
        <f>IF(SUM(Entraînement!X236:X242)=0,"",SUM(Entraînement!X236:X242))</f>
      </c>
      <c r="L36" s="34">
        <f t="shared" si="0"/>
      </c>
    </row>
    <row r="37" spans="1:12" ht="15.75">
      <c r="A37" s="22">
        <v>36</v>
      </c>
      <c r="B37" s="23">
        <v>40786</v>
      </c>
      <c r="C37" s="24" t="s">
        <v>10</v>
      </c>
      <c r="D37" s="26">
        <v>40792</v>
      </c>
      <c r="E37" s="27">
        <f>IF(SUM(Entraînement!D243:D249)=0,"",SUM(Entraînement!D243:D249))</f>
      </c>
      <c r="F37" s="30">
        <f>IF(SUM(Entraînement!L243:L249)=0,"",SUM(Entraînement!L243:L249))</f>
      </c>
      <c r="G37" s="27">
        <f>IF(SUM(Entraînement!T243:T249)=0,"",SUM(Entraînement!T243:T249))</f>
      </c>
      <c r="H37" s="32">
        <f>IF(SUM(Entraînement!E243:E249)=0,"",SUM(Entraînement!E243:E249))</f>
      </c>
      <c r="I37" s="32">
        <f>IF(SUM(Entraînement!M243:M249)=0,"",SUM(Entraînement!M243:M249))</f>
      </c>
      <c r="J37" s="32">
        <f>IF(SUM(Entraînement!U243:U249)=0,"",SUM(Entraînement!U243:U249))</f>
      </c>
      <c r="K37" s="32">
        <f>IF(SUM(Entraînement!X243:X249)=0,"",SUM(Entraînement!X243:X249))</f>
      </c>
      <c r="L37" s="34">
        <f t="shared" si="0"/>
      </c>
    </row>
    <row r="38" spans="1:12" ht="15.75">
      <c r="A38" s="22">
        <v>37</v>
      </c>
      <c r="B38" s="23">
        <v>40793</v>
      </c>
      <c r="C38" s="24" t="s">
        <v>10</v>
      </c>
      <c r="D38" s="25">
        <v>40799</v>
      </c>
      <c r="E38" s="27">
        <f>IF(SUM(Entraînement!D250:D256)=0,"",SUM(Entraînement!D250:D256))</f>
      </c>
      <c r="F38" s="30">
        <f>IF(SUM(Entraînement!L250:L256)=0,"",SUM(Entraînement!L250:L256))</f>
      </c>
      <c r="G38" s="27">
        <f>IF(SUM(Entraînement!T250:T256)=0,"",SUM(Entraînement!T250:T256))</f>
      </c>
      <c r="H38" s="32">
        <f>IF(SUM(Entraînement!E250:E256)=0,"",SUM(Entraînement!E250:E256))</f>
      </c>
      <c r="I38" s="32">
        <f>IF(SUM(Entraînement!M250:M256)=0,"",SUM(Entraînement!M250:M256))</f>
      </c>
      <c r="J38" s="32">
        <f>IF(SUM(Entraînement!U250:U256)=0,"",SUM(Entraînement!U250:U256))</f>
      </c>
      <c r="K38" s="32">
        <f>IF(SUM(Entraînement!X250:X256)=0,"",SUM(Entraînement!X250:X256))</f>
      </c>
      <c r="L38" s="34">
        <f t="shared" si="0"/>
      </c>
    </row>
    <row r="39" spans="1:12" ht="15.75">
      <c r="A39" s="22">
        <v>38</v>
      </c>
      <c r="B39" s="23">
        <v>40800</v>
      </c>
      <c r="C39" s="24" t="s">
        <v>10</v>
      </c>
      <c r="D39" s="26">
        <v>40806</v>
      </c>
      <c r="E39" s="27">
        <f>IF(SUM(Entraînement!D257:D263)=0,"",SUM(Entraînement!D257:D263))</f>
      </c>
      <c r="F39" s="30">
        <f>IF(SUM(Entraînement!L257:L263)=0,"",SUM(Entraînement!L257:L263))</f>
      </c>
      <c r="G39" s="27">
        <f>IF(SUM(Entraînement!T257:T263)=0,"",SUM(Entraînement!T257:T263))</f>
      </c>
      <c r="H39" s="32">
        <f>IF(SUM(Entraînement!E257:E263)=0,"",SUM(Entraînement!E257:E263))</f>
      </c>
      <c r="I39" s="32">
        <f>IF(SUM(Entraînement!M257:M263)=0,"",SUM(Entraînement!M257:M263))</f>
      </c>
      <c r="J39" s="32">
        <f>IF(SUM(Entraînement!U257:U263)=0,"",SUM(Entraînement!U257:U263))</f>
      </c>
      <c r="K39" s="32">
        <f>IF(SUM(Entraînement!X257:X263)=0,"",SUM(Entraînement!X257:X263))</f>
      </c>
      <c r="L39" s="34">
        <f t="shared" si="0"/>
      </c>
    </row>
    <row r="40" spans="1:12" ht="15.75">
      <c r="A40" s="22">
        <v>39</v>
      </c>
      <c r="B40" s="23">
        <v>40807</v>
      </c>
      <c r="C40" s="24" t="s">
        <v>10</v>
      </c>
      <c r="D40" s="25">
        <v>40813</v>
      </c>
      <c r="E40" s="27">
        <f>IF(SUM(Entraînement!D264:D270)=0,"",SUM(Entraînement!D264:D270))</f>
      </c>
      <c r="F40" s="30">
        <f>IF(SUM(Entraînement!L264:L270)=0,"",SUM(Entraînement!L264:L270))</f>
      </c>
      <c r="G40" s="27">
        <f>IF(SUM(Entraînement!T264:T270)=0,"",SUM(Entraînement!T264:T270))</f>
      </c>
      <c r="H40" s="32">
        <f>IF(SUM(Entraînement!E264:E270)=0,"",SUM(Entraînement!E264:E270))</f>
      </c>
      <c r="I40" s="32">
        <f>IF(SUM(Entraînement!M264:M270)=0,"",SUM(Entraînement!M264:M270))</f>
      </c>
      <c r="J40" s="32">
        <f>IF(SUM(Entraînement!U264:U270)=0,"",SUM(Entraînement!U264:U270))</f>
      </c>
      <c r="K40" s="32">
        <f>IF(SUM(Entraînement!X264:X270)=0,"",SUM(Entraînement!X264:X270))</f>
      </c>
      <c r="L40" s="34">
        <f t="shared" si="0"/>
      </c>
    </row>
    <row r="41" spans="1:12" ht="15.75">
      <c r="A41" s="22">
        <v>40</v>
      </c>
      <c r="B41" s="23">
        <v>40814</v>
      </c>
      <c r="C41" s="24" t="s">
        <v>10</v>
      </c>
      <c r="D41" s="26">
        <v>40820</v>
      </c>
      <c r="E41" s="27">
        <f>IF(SUM(Entraînement!D271:D277)=0,"",SUM(Entraînement!D271:D277))</f>
      </c>
      <c r="F41" s="30">
        <f>IF(SUM(Entraînement!L271:L277)=0,"",SUM(Entraînement!L271:L277))</f>
      </c>
      <c r="G41" s="27">
        <f>IF(SUM(Entraînement!T271:T277)=0,"",SUM(Entraînement!T271:T277))</f>
      </c>
      <c r="H41" s="32">
        <f>IF(SUM(Entraînement!E271:E277)=0,"",SUM(Entraînement!E271:E277))</f>
      </c>
      <c r="I41" s="32">
        <f>IF(SUM(Entraînement!M271:M277)=0,"",SUM(Entraînement!M271:M277))</f>
      </c>
      <c r="J41" s="32">
        <f>IF(SUM(Entraînement!U271:U277)=0,"",SUM(Entraînement!U271:U277))</f>
      </c>
      <c r="K41" s="32">
        <f>IF(SUM(Entraînement!X271:X277)=0,"",SUM(Entraînement!X271:X277))</f>
      </c>
      <c r="L41" s="34">
        <f t="shared" si="0"/>
      </c>
    </row>
    <row r="42" spans="1:12" ht="15.75">
      <c r="A42" s="22">
        <v>41</v>
      </c>
      <c r="B42" s="23">
        <v>40821</v>
      </c>
      <c r="C42" s="24" t="s">
        <v>10</v>
      </c>
      <c r="D42" s="25">
        <v>40827</v>
      </c>
      <c r="E42" s="27">
        <f>IF(SUM(Entraînement!D278:D284)=0,"",SUM(Entraînement!D278:D284))</f>
      </c>
      <c r="F42" s="30">
        <f>IF(SUM(Entraînement!L278:L284)=0,"",SUM(Entraînement!L278:L284))</f>
      </c>
      <c r="G42" s="27">
        <f>IF(SUM(Entraînement!T278:T284)=0,"",SUM(Entraînement!T278:T284))</f>
      </c>
      <c r="H42" s="32">
        <f>IF(SUM(Entraînement!E278:E284)=0,"",SUM(Entraînement!E278:E284))</f>
      </c>
      <c r="I42" s="32">
        <f>IF(SUM(Entraînement!M278:M284)=0,"",SUM(Entraînement!M278:M284))</f>
      </c>
      <c r="J42" s="32">
        <f>IF(SUM(Entraînement!U278:U284)=0,"",SUM(Entraînement!U278:U284))</f>
      </c>
      <c r="K42" s="32">
        <f>IF(SUM(Entraînement!X278:X284)=0,"",SUM(Entraînement!X278:X284))</f>
      </c>
      <c r="L42" s="34">
        <f t="shared" si="0"/>
      </c>
    </row>
    <row r="43" spans="1:12" ht="15.75">
      <c r="A43" s="22">
        <v>42</v>
      </c>
      <c r="B43" s="23">
        <v>40828</v>
      </c>
      <c r="C43" s="24" t="s">
        <v>10</v>
      </c>
      <c r="D43" s="26">
        <v>40834</v>
      </c>
      <c r="E43" s="27">
        <f>IF(SUM(Entraînement!D285:D291)=0,"",SUM(Entraînement!D285:D291))</f>
      </c>
      <c r="F43" s="30">
        <f>IF(SUM(Entraînement!L285:L291)=0,"",SUM(Entraînement!L285:L291))</f>
      </c>
      <c r="G43" s="27">
        <f>IF(SUM(Entraînement!T285:T291)=0,"",SUM(Entraînement!T285:T291))</f>
      </c>
      <c r="H43" s="32">
        <f>IF(SUM(Entraînement!E285:E291)=0,"",SUM(Entraînement!E285:E291))</f>
      </c>
      <c r="I43" s="32">
        <f>IF(SUM(Entraînement!M285:M291)=0,"",SUM(Entraînement!M285:M291))</f>
      </c>
      <c r="J43" s="32">
        <f>IF(SUM(Entraînement!U285:U291)=0,"",SUM(Entraînement!U285:U291))</f>
      </c>
      <c r="K43" s="32">
        <f>IF(SUM(Entraînement!X285:X291)=0,"",SUM(Entraînement!X285:X291))</f>
      </c>
      <c r="L43" s="34">
        <f t="shared" si="0"/>
      </c>
    </row>
    <row r="44" spans="1:12" ht="15.75">
      <c r="A44" s="22">
        <v>43</v>
      </c>
      <c r="B44" s="23">
        <v>40835</v>
      </c>
      <c r="C44" s="24" t="s">
        <v>10</v>
      </c>
      <c r="D44" s="25">
        <v>40841</v>
      </c>
      <c r="E44" s="27">
        <f>IF(SUM(Entraînement!D292:D298)=0,"",SUM(Entraînement!D292:D298))</f>
      </c>
      <c r="F44" s="30">
        <f>IF(SUM(Entraînement!L292:L298)=0,"",SUM(Entraînement!L292:L298))</f>
      </c>
      <c r="G44" s="27">
        <f>IF(SUM(Entraînement!T292:T298)=0,"",SUM(Entraînement!T292:T298))</f>
      </c>
      <c r="H44" s="32">
        <f>IF(SUM(Entraînement!E292:E298)=0,"",SUM(Entraînement!E292:E298))</f>
      </c>
      <c r="I44" s="32">
        <f>IF(SUM(Entraînement!M292:M298)=0,"",SUM(Entraînement!M292:M298))</f>
      </c>
      <c r="J44" s="32">
        <f>IF(SUM(Entraînement!U292:U298)=0,"",SUM(Entraînement!U292:U298))</f>
      </c>
      <c r="K44" s="32">
        <f>IF(SUM(Entraînement!X292:X298)=0,"",SUM(Entraînement!X292:X298))</f>
      </c>
      <c r="L44" s="34">
        <f t="shared" si="0"/>
      </c>
    </row>
    <row r="45" spans="1:12" ht="15.75">
      <c r="A45" s="22">
        <v>44</v>
      </c>
      <c r="B45" s="23">
        <v>40842</v>
      </c>
      <c r="C45" s="24" t="s">
        <v>10</v>
      </c>
      <c r="D45" s="26">
        <v>40848</v>
      </c>
      <c r="E45" s="27">
        <f>IF(SUM(Entraînement!D299:D305)=0,"",SUM(Entraînement!D299:D305))</f>
      </c>
      <c r="F45" s="30">
        <f>IF(SUM(Entraînement!L299:L305)=0,"",SUM(Entraînement!L299:L305))</f>
      </c>
      <c r="G45" s="27">
        <f>IF(SUM(Entraînement!T299:T305)=0,"",SUM(Entraînement!T299:T305))</f>
      </c>
      <c r="H45" s="32">
        <f>IF(SUM(Entraînement!E299:E305)=0,"",SUM(Entraînement!E299:E305))</f>
      </c>
      <c r="I45" s="32">
        <f>IF(SUM(Entraînement!M299:M305)=0,"",SUM(Entraînement!M299:M305))</f>
      </c>
      <c r="J45" s="32">
        <f>IF(SUM(Entraînement!U299:U305)=0,"",SUM(Entraînement!U299:U305))</f>
      </c>
      <c r="K45" s="32">
        <f>IF(SUM(Entraînement!X299:X305)=0,"",SUM(Entraînement!X299:X305))</f>
      </c>
      <c r="L45" s="34">
        <f t="shared" si="0"/>
      </c>
    </row>
    <row r="46" spans="1:12" ht="15.75">
      <c r="A46" s="22">
        <v>45</v>
      </c>
      <c r="B46" s="23">
        <v>40849</v>
      </c>
      <c r="C46" s="24" t="s">
        <v>10</v>
      </c>
      <c r="D46" s="25">
        <v>40855</v>
      </c>
      <c r="E46" s="27">
        <f>IF(SUM(Entraînement!D306:D312)=0,"",SUM(Entraînement!D306:D312))</f>
      </c>
      <c r="F46" s="30">
        <f>IF(SUM(Entraînement!L306:L312)=0,"",SUM(Entraînement!L306:L312))</f>
      </c>
      <c r="G46" s="27">
        <f>IF(SUM(Entraînement!T306:T312)=0,"",SUM(Entraînement!T306:T312))</f>
      </c>
      <c r="H46" s="32">
        <f>IF(SUM(Entraînement!E306:E312)=0,"",SUM(Entraînement!E306:E312))</f>
      </c>
      <c r="I46" s="32">
        <f>IF(SUM(Entraînement!M306:M312)=0,"",SUM(Entraînement!M306:M312))</f>
      </c>
      <c r="J46" s="32">
        <f>IF(SUM(Entraînement!U306:U312)=0,"",SUM(Entraînement!U306:U312))</f>
      </c>
      <c r="K46" s="32">
        <f>IF(SUM(Entraînement!X306:X312)=0,"",SUM(Entraînement!X306:X312))</f>
      </c>
      <c r="L46" s="34">
        <f t="shared" si="0"/>
      </c>
    </row>
    <row r="47" spans="1:12" ht="15.75">
      <c r="A47" s="22">
        <v>46</v>
      </c>
      <c r="B47" s="23">
        <v>40856</v>
      </c>
      <c r="C47" s="24" t="s">
        <v>10</v>
      </c>
      <c r="D47" s="26">
        <v>40862</v>
      </c>
      <c r="E47" s="27">
        <f>IF(SUM(Entraînement!D313:D319)=0,"",SUM(Entraînement!D313:D319))</f>
      </c>
      <c r="F47" s="30">
        <f>IF(SUM(Entraînement!L313:L319)=0,"",SUM(Entraînement!L313:L319))</f>
      </c>
      <c r="G47" s="27">
        <f>IF(SUM(Entraînement!T313:T319)=0,"",SUM(Entraînement!T313:T319))</f>
      </c>
      <c r="H47" s="32">
        <f>IF(SUM(Entraînement!E313:E319)=0,"",SUM(Entraînement!E313:E319))</f>
      </c>
      <c r="I47" s="32">
        <f>IF(SUM(Entraînement!M313:M319)=0,"",SUM(Entraînement!M313:M319))</f>
      </c>
      <c r="J47" s="32">
        <f>IF(SUM(Entraînement!U313:U319)=0,"",SUM(Entraînement!U313:U319))</f>
      </c>
      <c r="K47" s="32">
        <f>IF(SUM(Entraînement!X313:X319)=0,"",SUM(Entraînement!X313:X319))</f>
      </c>
      <c r="L47" s="34">
        <f t="shared" si="0"/>
      </c>
    </row>
    <row r="48" spans="1:12" ht="15.75">
      <c r="A48" s="22">
        <v>47</v>
      </c>
      <c r="B48" s="23">
        <v>40863</v>
      </c>
      <c r="C48" s="24" t="s">
        <v>10</v>
      </c>
      <c r="D48" s="25">
        <v>40869</v>
      </c>
      <c r="E48" s="27">
        <f>IF(SUM(Entraînement!D320:D326)=0,"",SUM(Entraînement!D320:D326))</f>
      </c>
      <c r="F48" s="30">
        <f>IF(SUM(Entraînement!L320:L326)=0,"",SUM(Entraînement!L320:L326))</f>
      </c>
      <c r="G48" s="27">
        <f>IF(SUM(Entraînement!T320:T326)=0,"",SUM(Entraînement!T320:T326))</f>
      </c>
      <c r="H48" s="32">
        <f>IF(SUM(Entraînement!E320:E326)=0,"",SUM(Entraînement!E320:E326))</f>
      </c>
      <c r="I48" s="32">
        <f>IF(SUM(Entraînement!M320:M326)=0,"",SUM(Entraînement!M320:M326))</f>
      </c>
      <c r="J48" s="32">
        <f>IF(SUM(Entraînement!U320:U326)=0,"",SUM(Entraînement!U320:U326))</f>
      </c>
      <c r="K48" s="32">
        <f>IF(SUM(Entraînement!X320:X326)=0,"",SUM(Entraînement!X320:X326))</f>
      </c>
      <c r="L48" s="34">
        <f t="shared" si="0"/>
      </c>
    </row>
    <row r="49" spans="1:12" ht="15.75">
      <c r="A49" s="22">
        <v>48</v>
      </c>
      <c r="B49" s="23">
        <v>40870</v>
      </c>
      <c r="C49" s="24" t="s">
        <v>10</v>
      </c>
      <c r="D49" s="26">
        <v>40876</v>
      </c>
      <c r="E49" s="27">
        <f>IF(SUM(Entraînement!D327:D333)=0,"",SUM(Entraînement!D327:D333))</f>
      </c>
      <c r="F49" s="30">
        <f>IF(SUM(Entraînement!L327:L333)=0,"",SUM(Entraînement!L327:L333))</f>
      </c>
      <c r="G49" s="27">
        <f>IF(SUM(Entraînement!T327:T333)=0,"",SUM(Entraînement!T327:T333))</f>
      </c>
      <c r="H49" s="32">
        <f>IF(SUM(Entraînement!E327:E333)=0,"",SUM(Entraînement!E327:E333))</f>
      </c>
      <c r="I49" s="32">
        <f>IF(SUM(Entraînement!M327:M333)=0,"",SUM(Entraînement!M327:M333))</f>
      </c>
      <c r="J49" s="32">
        <f>IF(SUM(Entraînement!U327:U333)=0,"",SUM(Entraînement!U327:U333))</f>
      </c>
      <c r="K49" s="32">
        <f>IF(SUM(Entraînement!X327:X333)=0,"",SUM(Entraînement!X327:X333))</f>
      </c>
      <c r="L49" s="34">
        <f t="shared" si="0"/>
      </c>
    </row>
    <row r="50" spans="1:12" ht="15.75">
      <c r="A50" s="22">
        <v>49</v>
      </c>
      <c r="B50" s="23">
        <v>40877</v>
      </c>
      <c r="C50" s="24" t="s">
        <v>10</v>
      </c>
      <c r="D50" s="25">
        <v>40883</v>
      </c>
      <c r="E50" s="27">
        <f>IF(SUM(Entraînement!D334:D340)=0,"",SUM(Entraînement!D334:D340))</f>
      </c>
      <c r="F50" s="30">
        <f>IF(SUM(Entraînement!L334:L340)=0,"",SUM(Entraînement!L334:L340))</f>
      </c>
      <c r="G50" s="27">
        <f>IF(SUM(Entraînement!T334:T340)=0,"",SUM(Entraînement!T334:T340))</f>
      </c>
      <c r="H50" s="32">
        <f>IF(SUM(Entraînement!E334:E340)=0,"",SUM(Entraînement!E334:E340))</f>
      </c>
      <c r="I50" s="32">
        <f>IF(SUM(Entraînement!M334:M340)=0,"",SUM(Entraînement!M334:M340))</f>
      </c>
      <c r="J50" s="32">
        <f>IF(SUM(Entraînement!U334:U340)=0,"",SUM(Entraînement!U334:U340))</f>
      </c>
      <c r="K50" s="32">
        <f>IF(SUM(Entraînement!X334:X340)=0,"",SUM(Entraînement!X334:X340))</f>
      </c>
      <c r="L50" s="34">
        <f t="shared" si="0"/>
      </c>
    </row>
    <row r="51" spans="1:12" ht="15.75">
      <c r="A51" s="22">
        <v>50</v>
      </c>
      <c r="B51" s="23">
        <v>40884</v>
      </c>
      <c r="C51" s="24" t="s">
        <v>10</v>
      </c>
      <c r="D51" s="26">
        <v>40890</v>
      </c>
      <c r="E51" s="27">
        <f>IF(SUM(Entraînement!D341:D347)=0,"",SUM(Entraînement!D341:D347))</f>
      </c>
      <c r="F51" s="30">
        <f>IF(SUM(Entraînement!L341:L347)=0,"",SUM(Entraînement!L341:L347))</f>
      </c>
      <c r="G51" s="27">
        <f>IF(SUM(Entraînement!T341:T347)=0,"",SUM(Entraînement!T341:T347))</f>
      </c>
      <c r="H51" s="32">
        <f>IF(SUM(Entraînement!E341:E347)=0,"",SUM(Entraînement!E341:E347))</f>
      </c>
      <c r="I51" s="32">
        <f>IF(SUM(Entraînement!M341:M347)=0,"",SUM(Entraînement!M341:M347))</f>
      </c>
      <c r="J51" s="32">
        <f>IF(SUM(Entraînement!U341:U347)=0,"",SUM(Entraînement!U341:U347))</f>
      </c>
      <c r="K51" s="32">
        <f>IF(SUM(Entraînement!X341:X347)=0,"",SUM(Entraînement!X341:X347))</f>
      </c>
      <c r="L51" s="34">
        <f t="shared" si="0"/>
      </c>
    </row>
    <row r="52" spans="1:12" ht="15.75">
      <c r="A52" s="22">
        <v>51</v>
      </c>
      <c r="B52" s="23">
        <v>40891</v>
      </c>
      <c r="C52" s="24" t="s">
        <v>10</v>
      </c>
      <c r="D52" s="25">
        <v>40897</v>
      </c>
      <c r="E52" s="27">
        <f>IF(SUM(Entraînement!D348:D354)=0,"",SUM(Entraînement!D348:D354))</f>
      </c>
      <c r="F52" s="30">
        <f>IF(SUM(Entraînement!L348:L354)=0,"",SUM(Entraînement!L348:L354))</f>
      </c>
      <c r="G52" s="27">
        <f>IF(SUM(Entraînement!T348:T354)=0,"",SUM(Entraînement!T348:T354))</f>
      </c>
      <c r="H52" s="32">
        <f>IF(SUM(Entraînement!E348:E354)=0,"",SUM(Entraînement!E348:E354))</f>
      </c>
      <c r="I52" s="32">
        <f>IF(SUM(Entraînement!M348:M354)=0,"",SUM(Entraînement!M348:M354))</f>
      </c>
      <c r="J52" s="32">
        <f>IF(SUM(Entraînement!U348:U354)=0,"",SUM(Entraînement!U348:U354))</f>
      </c>
      <c r="K52" s="32">
        <f>IF(SUM(Entraînement!X348:X354)=0,"",SUM(Entraînement!X348:X354))</f>
      </c>
      <c r="L52" s="34">
        <f t="shared" si="0"/>
      </c>
    </row>
    <row r="53" spans="1:12" ht="15.75">
      <c r="A53" s="22">
        <v>52</v>
      </c>
      <c r="B53" s="23">
        <v>40898</v>
      </c>
      <c r="C53" s="24" t="s">
        <v>10</v>
      </c>
      <c r="D53" s="26">
        <v>40904</v>
      </c>
      <c r="E53" s="27">
        <f>IF(SUM(Entraînement!D355:D361)=0,"",SUM(Entraînement!D355:D361))</f>
      </c>
      <c r="F53" s="30">
        <f>IF(SUM(Entraînement!L355:L361)=0,"",SUM(Entraînement!L355:L361))</f>
      </c>
      <c r="G53" s="27">
        <f>IF(SUM(Entraînement!T355:T361)=0,"",SUM(Entraînement!T355:T361))</f>
      </c>
      <c r="H53" s="32">
        <f>IF(SUM(Entraînement!E355:E361)=0,"",SUM(Entraînement!E355:E361))</f>
      </c>
      <c r="I53" s="32">
        <f>IF(SUM(Entraînement!M355:M361)=0,"",SUM(Entraînement!M355:M361))</f>
      </c>
      <c r="J53" s="32">
        <f>IF(SUM(Entraînement!U355:U361)=0,"",SUM(Entraînement!U355:U361))</f>
      </c>
      <c r="K53" s="32">
        <f>IF(SUM(Entraînement!X355:X361)=0,"",SUM(Entraînement!X355:X361))</f>
      </c>
      <c r="L53" s="34">
        <f t="shared" si="0"/>
      </c>
    </row>
    <row r="54" spans="1:12" ht="15.75">
      <c r="A54" s="22">
        <v>53</v>
      </c>
      <c r="B54" s="23">
        <v>40905</v>
      </c>
      <c r="C54" s="24" t="s">
        <v>10</v>
      </c>
      <c r="D54" s="25">
        <v>40908</v>
      </c>
      <c r="E54" s="27">
        <f>IF(SUM(Entraînement!D362:D367)=0,"",SUM(Entraînement!D362:D367))</f>
      </c>
      <c r="F54" s="30">
        <f>IF(SUM(Entraînement!L362:L367)=0,"",SUM(Entraînement!L362:L367))</f>
      </c>
      <c r="G54" s="27">
        <f>IF(SUM(Entraînement!T362:T367)=0,"",SUM(Entraînement!T362:T367))</f>
      </c>
      <c r="H54" s="32">
        <f>IF(SUM(Entraînement!E362:E367)=0,"",SUM(Entraînement!E362:E367))</f>
      </c>
      <c r="I54" s="32">
        <f>IF(SUM(Entraînement!M362:M367)=0,"",SUM(Entraînement!M362:M367))</f>
      </c>
      <c r="J54" s="32">
        <f>IF(SUM(Entraînement!U362:U367)=0,"",SUM(Entraînement!U362:U367))</f>
      </c>
      <c r="K54" s="32">
        <f>IF(SUM(Entraînement!X362:X367)=0,"",SUM(Entraînement!X362:X367))</f>
      </c>
      <c r="L54" s="34">
        <f t="shared" si="0"/>
      </c>
    </row>
    <row r="55" spans="1:12" ht="16.5" customHeight="1">
      <c r="A55" s="141"/>
      <c r="B55" s="142"/>
      <c r="C55" s="142"/>
      <c r="D55" s="142"/>
      <c r="E55" s="141"/>
      <c r="F55" s="142"/>
      <c r="G55" s="142"/>
      <c r="H55" s="142"/>
      <c r="I55" s="141"/>
      <c r="J55" s="142"/>
      <c r="K55" s="142"/>
      <c r="L55" s="142"/>
    </row>
    <row r="56" spans="1:12" ht="16.5">
      <c r="A56" s="143" t="s">
        <v>26</v>
      </c>
      <c r="B56" s="144"/>
      <c r="C56" s="144"/>
      <c r="D56" s="145"/>
      <c r="E56" s="28">
        <f>IF(SUM(Entraînement!D3:D33)=0,"",SUM(Entraînement!D3:D33))</f>
      </c>
      <c r="F56" s="31">
        <f>IF(SUM(Entraînement!L3:L33)=0,"",SUM(Entraînement!L3:L33))</f>
      </c>
      <c r="G56" s="28">
        <f>IF(SUM(Entraînement!T3:T33)=0,"",SUM(Entraînement!T3:T33))</f>
      </c>
      <c r="H56" s="33">
        <f>IF(SUM(Entraînement!E3:E33)=0,"",SUM(Entraînement!E3:E33))</f>
      </c>
      <c r="I56" s="29">
        <f>IF(SUM(Entraînement!M3:M33)=0,"",SUM(Entraînement!M3:M33))</f>
      </c>
      <c r="J56" s="33">
        <f>IF(SUM(Entraînement!U3:U33)=0,"",SUM(Entraînement!U3:U33))</f>
      </c>
      <c r="K56" s="29">
        <f>IF(SUM(Entraînement!X3:X33)=0,"",SUM(Entraînement!X3:X33))</f>
      </c>
      <c r="L56" s="34">
        <f t="shared" si="0"/>
      </c>
    </row>
    <row r="57" spans="1:12" ht="16.5">
      <c r="A57" s="143" t="s">
        <v>15</v>
      </c>
      <c r="B57" s="144"/>
      <c r="C57" s="144"/>
      <c r="D57" s="145"/>
      <c r="E57" s="28">
        <f>IF(SUM(Entraînement!D34:D61)=0,"",SUM(Entraînement!D34:D61))</f>
      </c>
      <c r="F57" s="31">
        <f>IF(SUM(Entraînement!L34:L61)=0,"",SUM(Entraînement!L34:L61))</f>
      </c>
      <c r="G57" s="28">
        <f>IF(SUM(Entraînement!T34:T61)=0,"",SUM(Entraînement!T34:T61))</f>
      </c>
      <c r="H57" s="33">
        <f>IF(SUM(Entraînement!E34:E61)=0,"",SUM(Entraînement!E34:E61))</f>
      </c>
      <c r="I57" s="29">
        <f>IF(SUM(Entraînement!M34:M61)=0,"",SUM(Entraînement!M34:M61))</f>
      </c>
      <c r="J57" s="33">
        <f>IF(SUM(Entraînement!U34:U61)=0,"",SUM(Entraînement!U34:U61))</f>
      </c>
      <c r="K57" s="29">
        <f>IF(SUM(Entraînement!X34:X61)=0,"",SUM(Entraînement!X34:X61))</f>
      </c>
      <c r="L57" s="34">
        <f t="shared" si="0"/>
      </c>
    </row>
    <row r="58" spans="1:12" ht="16.5">
      <c r="A58" s="143" t="s">
        <v>16</v>
      </c>
      <c r="B58" s="144"/>
      <c r="C58" s="144"/>
      <c r="D58" s="145"/>
      <c r="E58" s="28">
        <f>IF(SUM(Entraînement!D62:D92)=0,"",SUM(Entraînement!D62:D92))</f>
      </c>
      <c r="F58" s="31">
        <f>IF(SUM(Entraînement!L62:L92)=0,"",SUM(Entraînement!L62:L92))</f>
      </c>
      <c r="G58" s="28">
        <f>IF(SUM(Entraînement!T62:T92)=0,"",SUM(Entraînement!T62:T92))</f>
      </c>
      <c r="H58" s="33">
        <f>IF(SUM(Entraînement!E62:E92)=0,"",SUM(Entraînement!E62:E92))</f>
      </c>
      <c r="I58" s="29">
        <f>IF(SUM(Entraînement!M62:M92)=0,"",SUM(Entraînement!M62:M92))</f>
      </c>
      <c r="J58" s="33">
        <f>IF(SUM(Entraînement!U62:U92)=0,"",SUM(Entraînement!U62:U92))</f>
      </c>
      <c r="K58" s="29">
        <f>IF(SUM(Entraînement!X62:X92)=0,"",SUM(Entraînement!X62:X92))</f>
      </c>
      <c r="L58" s="34">
        <f t="shared" si="0"/>
      </c>
    </row>
    <row r="59" spans="1:12" ht="16.5">
      <c r="A59" s="143" t="s">
        <v>17</v>
      </c>
      <c r="B59" s="144"/>
      <c r="C59" s="144"/>
      <c r="D59" s="145"/>
      <c r="E59" s="28">
        <f>IF(SUM(Entraînement!D93:D122)=0,"",SUM(Entraînement!D93:D122))</f>
      </c>
      <c r="F59" s="31">
        <f>IF(SUM(Entraînement!L93:L122)=0,"",SUM(Entraînement!L93:L122))</f>
      </c>
      <c r="G59" s="28">
        <f>IF(SUM(Entraînement!T93:T122)=0,"",SUM(Entraînement!T93:T122))</f>
      </c>
      <c r="H59" s="33">
        <f>IF(SUM(Entraînement!E93:E122)=0,"",SUM(Entraînement!E93:E122))</f>
      </c>
      <c r="I59" s="29">
        <f>IF(SUM(Entraînement!M93:M122)=0,"",SUM(Entraînement!M93:M122))</f>
      </c>
      <c r="J59" s="33">
        <f>IF(SUM(Entraînement!U93:U122)=0,"",SUM(Entraînement!U93:U122))</f>
      </c>
      <c r="K59" s="29">
        <f>IF(SUM(Entraînement!X93:X122)=0,"",SUM(Entraînement!X93:X122))</f>
      </c>
      <c r="L59" s="34">
        <f t="shared" si="0"/>
      </c>
    </row>
    <row r="60" spans="1:12" ht="16.5">
      <c r="A60" s="143" t="s">
        <v>18</v>
      </c>
      <c r="B60" s="144"/>
      <c r="C60" s="144"/>
      <c r="D60" s="145"/>
      <c r="E60" s="28">
        <f>IF(SUM(Entraînement!D123:D153)=0,"",SUM(Entraînement!D123:D153))</f>
      </c>
      <c r="F60" s="31">
        <f>IF(SUM(Entraînement!L123:L153)=0,"",SUM(Entraînement!L123:L153))</f>
      </c>
      <c r="G60" s="28">
        <f>IF(SUM(Entraînement!T123:T153)=0,"",SUM(Entraînement!T123:T153))</f>
      </c>
      <c r="H60" s="33">
        <f>IF(SUM(Entraînement!E123:E153)=0,"",SUM(Entraînement!E123:E153))</f>
      </c>
      <c r="I60" s="29">
        <f>IF(SUM(Entraînement!M123:M153)=0,"",SUM(Entraînement!M123:M153))</f>
      </c>
      <c r="J60" s="33">
        <f>IF(SUM(Entraînement!U123:U153)=0,"",SUM(Entraînement!U123:U153))</f>
      </c>
      <c r="K60" s="29">
        <f>IF(SUM(Entraînement!X123:X153)=0,"",SUM(Entraînement!X123:X153))</f>
      </c>
      <c r="L60" s="34">
        <f t="shared" si="0"/>
      </c>
    </row>
    <row r="61" spans="1:12" ht="16.5">
      <c r="A61" s="143" t="s">
        <v>19</v>
      </c>
      <c r="B61" s="144"/>
      <c r="C61" s="144"/>
      <c r="D61" s="145"/>
      <c r="E61" s="28">
        <f>IF(SUM(Entraînement!D154:D183)=0,"",SUM(Entraînement!D154:D183))</f>
      </c>
      <c r="F61" s="31">
        <f>IF(SUM(Entraînement!L154:L183)=0,"",SUM(Entraînement!L154:L183))</f>
      </c>
      <c r="G61" s="28">
        <f>IF(SUM(Entraînement!T154:T183)=0,"",SUM(Entraînement!T154:T183))</f>
      </c>
      <c r="H61" s="33">
        <f>IF(SUM(Entraînement!E154:E183)=0,"",SUM(Entraînement!E154:E183))</f>
      </c>
      <c r="I61" s="29">
        <f>IF(SUM(Entraînement!M154:M183)=0,"",SUM(Entraînement!M154:M183))</f>
      </c>
      <c r="J61" s="33">
        <f>IF(SUM(Entraînement!U154:U183)=0,"",SUM(Entraînement!U154:U183))</f>
      </c>
      <c r="K61" s="29">
        <f>IF(SUM(Entraînement!X154:X183)=0,"",SUM(Entraînement!X154:X183))</f>
      </c>
      <c r="L61" s="34">
        <f t="shared" si="0"/>
      </c>
    </row>
    <row r="62" spans="1:12" ht="16.5">
      <c r="A62" s="143" t="s">
        <v>20</v>
      </c>
      <c r="B62" s="144"/>
      <c r="C62" s="144"/>
      <c r="D62" s="145"/>
      <c r="E62" s="28">
        <f>IF(SUM(Entraînement!D184:D214)=0,"",SUM(Entraînement!D184:D214))</f>
      </c>
      <c r="F62" s="31">
        <f>IF(SUM(Entraînement!L184:L214)=0,"",SUM(Entraînement!L184:L214))</f>
      </c>
      <c r="G62" s="28">
        <f>IF(SUM(Entraînement!T184:T214)=0,"",SUM(Entraînement!T184:T214))</f>
      </c>
      <c r="H62" s="33">
        <f>IF(SUM(Entraînement!E184:E214)=0,"",SUM(Entraînement!E184:E214))</f>
      </c>
      <c r="I62" s="29">
        <f>IF(SUM(Entraînement!M184:M214)=0,"",SUM(Entraînement!M184:M214))</f>
      </c>
      <c r="J62" s="33">
        <f>IF(SUM(Entraînement!U184:U214)=0,"",SUM(Entraînement!U184:U214))</f>
      </c>
      <c r="K62" s="29">
        <f>IF(SUM(Entraînement!X184:X214)=0,"",SUM(Entraînement!X184:X214))</f>
      </c>
      <c r="L62" s="34">
        <f t="shared" si="0"/>
      </c>
    </row>
    <row r="63" spans="1:12" ht="16.5">
      <c r="A63" s="143" t="s">
        <v>21</v>
      </c>
      <c r="B63" s="144"/>
      <c r="C63" s="144"/>
      <c r="D63" s="145"/>
      <c r="E63" s="28">
        <f>IF(SUM(Entraînement!D215:D245)=0,"",SUM(Entraînement!D215:D245))</f>
      </c>
      <c r="F63" s="31">
        <f>IF(SUM(Entraînement!L215:L245)=0,"",SUM(Entraînement!L215:L245))</f>
      </c>
      <c r="G63" s="28">
        <f>IF(SUM(Entraînement!T215:T245)=0,"",SUM(Entraînement!T215:T245))</f>
      </c>
      <c r="H63" s="33">
        <f>IF(SUM(Entraînement!E215:E245)=0,"",SUM(Entraînement!E215:E245))</f>
      </c>
      <c r="I63" s="29">
        <f>IF(SUM(Entraînement!M215:M245)=0,"",SUM(Entraînement!M215:M245))</f>
      </c>
      <c r="J63" s="33">
        <f>IF(SUM(Entraînement!U215:U245)=0,"",SUM(Entraînement!U215:U245))</f>
      </c>
      <c r="K63" s="29">
        <f>IF(SUM(Entraînement!X215:X245)=0,"",SUM(Entraînement!X215:X245))</f>
      </c>
      <c r="L63" s="34">
        <f t="shared" si="0"/>
      </c>
    </row>
    <row r="64" spans="1:12" ht="16.5">
      <c r="A64" s="143" t="s">
        <v>22</v>
      </c>
      <c r="B64" s="144"/>
      <c r="C64" s="144"/>
      <c r="D64" s="145"/>
      <c r="E64" s="28">
        <f>IF(SUM(Entraînement!D246:D275)=0,"",SUM(Entraînement!D246:D275))</f>
      </c>
      <c r="F64" s="31">
        <f>IF(SUM(Entraînement!L246:L275)=0,"",SUM(Entraînement!L246:L275))</f>
      </c>
      <c r="G64" s="28">
        <f>IF(SUM(Entraînement!T246:T275)=0,"",SUM(Entraînement!T246:T275))</f>
      </c>
      <c r="H64" s="33">
        <f>IF(SUM(Entraînement!E246:E275)=0,"",SUM(Entraînement!E246:E275))</f>
      </c>
      <c r="I64" s="29">
        <f>IF(SUM(Entraînement!M246:M275)=0,"",SUM(Entraînement!M246:M275))</f>
      </c>
      <c r="J64" s="33">
        <f>IF(SUM(Entraînement!U246:U275)=0,"",SUM(Entraînement!U246:U275))</f>
      </c>
      <c r="K64" s="29">
        <f>IF(SUM(Entraînement!X246:X275)=0,"",SUM(Entraînement!X246:X275))</f>
      </c>
      <c r="L64" s="34">
        <f t="shared" si="0"/>
      </c>
    </row>
    <row r="65" spans="1:12" ht="16.5">
      <c r="A65" s="143" t="s">
        <v>23</v>
      </c>
      <c r="B65" s="144"/>
      <c r="C65" s="144"/>
      <c r="D65" s="145"/>
      <c r="E65" s="28">
        <f>IF(SUM(Entraînement!D276:D306)=0,"",SUM(Entraînement!D276:D306))</f>
      </c>
      <c r="F65" s="31">
        <f>IF(SUM(Entraînement!L276:L306)=0,"",SUM(Entraînement!L276:L306))</f>
      </c>
      <c r="G65" s="28">
        <f>IF(SUM(Entraînement!T276:T306)=0,"",SUM(Entraînement!T276:T306))</f>
      </c>
      <c r="H65" s="33">
        <f>IF(SUM(Entraînement!E276:E306)=0,"",SUM(Entraînement!E276:E306))</f>
      </c>
      <c r="I65" s="29">
        <f>IF(SUM(Entraînement!M276:M306)=0,"",SUM(Entraînement!M276:M306))</f>
      </c>
      <c r="J65" s="33">
        <f>IF(SUM(Entraînement!U276:U306)=0,"",SUM(Entraînement!U276:U306))</f>
      </c>
      <c r="K65" s="29">
        <f>IF(SUM(Entraînement!X276:X306)=0,"",SUM(Entraînement!X276:X306))</f>
      </c>
      <c r="L65" s="34">
        <f t="shared" si="0"/>
      </c>
    </row>
    <row r="66" spans="1:12" ht="16.5">
      <c r="A66" s="143" t="s">
        <v>24</v>
      </c>
      <c r="B66" s="144"/>
      <c r="C66" s="144"/>
      <c r="D66" s="145"/>
      <c r="E66" s="28">
        <f>IF(SUM(Entraînement!D307:D336)=0,"",SUM(Entraînement!D307:D336))</f>
      </c>
      <c r="F66" s="31">
        <f>IF(SUM(Entraînement!L307:L336)=0,"",SUM(Entraînement!L307:L336))</f>
      </c>
      <c r="G66" s="28">
        <f>IF(SUM(Entraînement!T307:T336)=0,"",SUM(Entraînement!T307:T336))</f>
      </c>
      <c r="H66" s="33">
        <f>IF(SUM(Entraînement!E307:E336)=0,"",SUM(Entraînement!E307:E336))</f>
      </c>
      <c r="I66" s="29">
        <f>IF(SUM(Entraînement!M307:M336)=0,"",SUM(Entraînement!M307:M336))</f>
      </c>
      <c r="J66" s="33">
        <f>IF(SUM(Entraînement!U307:U336)=0,"",SUM(Entraînement!U307:U336))</f>
      </c>
      <c r="K66" s="29">
        <f>IF(SUM(Entraînement!X307:X336)=0,"",SUM(Entraînement!X307:X336))</f>
      </c>
      <c r="L66" s="34">
        <f t="shared" si="0"/>
      </c>
    </row>
    <row r="67" spans="1:12" ht="16.5">
      <c r="A67" s="143" t="s">
        <v>25</v>
      </c>
      <c r="B67" s="144"/>
      <c r="C67" s="144"/>
      <c r="D67" s="145"/>
      <c r="E67" s="28">
        <f>IF(SUM(Entraînement!D337:D367)=0,"",SUM(Entraînement!D337:D367))</f>
      </c>
      <c r="F67" s="31">
        <f>IF(SUM(Entraînement!L337:L367)=0,"",SUM(Entraînement!L337:L367))</f>
      </c>
      <c r="G67" s="28">
        <f>IF(SUM(Entraînement!T337:T367)=0,"",SUM(Entraînement!T337:T367))</f>
      </c>
      <c r="H67" s="33">
        <f>IF(SUM(Entraînement!E337:E367)=0,"",SUM(Entraînement!E337:E367))</f>
      </c>
      <c r="I67" s="29">
        <f>IF(SUM(Entraînement!M337:M367)=0,"",SUM(Entraînement!M337:M367))</f>
      </c>
      <c r="J67" s="33">
        <f>IF(SUM(Entraînement!U337:U367)=0,"",SUM(Entraînement!U337:U367))</f>
      </c>
      <c r="K67" s="29">
        <f>IF(SUM(Entraînement!X337:X367)=0,"",SUM(Entraînement!X337:X367))</f>
      </c>
      <c r="L67" s="34">
        <f>IF(SUM(H67:K67)=0,"",SUM(H67:K67))</f>
      </c>
    </row>
    <row r="68" spans="1:12" ht="15.75">
      <c r="A68" s="141"/>
      <c r="B68" s="142"/>
      <c r="C68" s="142"/>
      <c r="D68" s="142"/>
      <c r="E68" s="141"/>
      <c r="F68" s="142"/>
      <c r="G68" s="142"/>
      <c r="H68" s="142"/>
      <c r="I68" s="141"/>
      <c r="J68" s="142"/>
      <c r="K68" s="142"/>
      <c r="L68" s="142"/>
    </row>
    <row r="69" spans="1:12" ht="23.25">
      <c r="A69" s="148" t="s">
        <v>58</v>
      </c>
      <c r="B69" s="149"/>
      <c r="C69" s="149"/>
      <c r="D69" s="150"/>
      <c r="E69" s="35">
        <f aca="true" t="shared" si="1" ref="E69:K69">IF(SUM(E56:E67)=0,"",SUM(E56:E67))</f>
      </c>
      <c r="F69" s="36">
        <f t="shared" si="1"/>
      </c>
      <c r="G69" s="35">
        <f t="shared" si="1"/>
      </c>
      <c r="H69" s="37">
        <f t="shared" si="1"/>
      </c>
      <c r="I69" s="38">
        <f t="shared" si="1"/>
      </c>
      <c r="J69" s="37">
        <f t="shared" si="1"/>
      </c>
      <c r="K69" s="38">
        <f t="shared" si="1"/>
      </c>
      <c r="L69" s="39">
        <f>IF(SUM(H69:K69)=0,"",SUM(H69:K69))</f>
      </c>
    </row>
    <row r="70" spans="1:32" ht="16.5">
      <c r="A70" s="40">
        <f>IF(E56="","",SUM(E$56:E56)/1)</f>
      </c>
      <c r="B70" s="40">
        <f>IF(F56="","",SUM(F$56:F56)/1)</f>
      </c>
      <c r="C70" s="40">
        <f>IF(G56="","",SUM(G$56:G56)/1)</f>
      </c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</row>
    <row r="71" spans="1:32" ht="16.5">
      <c r="A71" s="40">
        <f>IF(E57&lt;&gt;"",SUM(E$56:E57)/2,"")</f>
      </c>
      <c r="B71" s="40">
        <f>IF(F57&lt;&gt;"",SUM(F$56:F57)/2,"")</f>
      </c>
      <c r="C71" s="40">
        <f>IF(G57&lt;&gt;"",SUM(G$56:G57)/2,"")</f>
      </c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</row>
    <row r="72" spans="1:32" ht="16.5">
      <c r="A72" s="40">
        <f>IF(E58&lt;&gt;"",SUM(E$56:E58)/3,"")</f>
      </c>
      <c r="B72" s="40">
        <f>IF(F58&lt;&gt;"",SUM(F$56:F58)/3,"")</f>
      </c>
      <c r="C72" s="40">
        <f>IF(G58&lt;&gt;"",SUM(G$56:G58)/3,"")</f>
      </c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</row>
    <row r="73" spans="1:32" ht="16.5">
      <c r="A73" s="40">
        <f>IF(E59&lt;&gt;"",SUM(E$56:E59)/4,"")</f>
      </c>
      <c r="B73" s="40">
        <f>IF(F59&lt;&gt;"",SUM(F$56:F59)/4,"")</f>
      </c>
      <c r="C73" s="40">
        <f>IF(G59&lt;&gt;"",SUM(G$56:G59)/4,"")</f>
      </c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</row>
    <row r="74" spans="1:32" ht="16.5">
      <c r="A74" s="40">
        <f>IF(E60&lt;&gt;"",SUM(E$56:E60)/5,"")</f>
      </c>
      <c r="B74" s="40">
        <f>IF(F60&lt;&gt;"",SUM(F$56:F60)/5,"")</f>
      </c>
      <c r="C74" s="40">
        <f>IF(G60&lt;&gt;"",SUM(G$56:G60)/5,"")</f>
      </c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</row>
    <row r="75" spans="1:32" ht="16.5">
      <c r="A75" s="40">
        <f>IF(E61&lt;&gt;"",SUM(E$56:E61)/6,"")</f>
      </c>
      <c r="B75" s="40">
        <f>IF(F61&lt;&gt;"",SUM(F$56:F61)/6,"")</f>
      </c>
      <c r="C75" s="40">
        <f>IF(G61&lt;&gt;"",SUM(G$56:G61)/6,"")</f>
      </c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</row>
    <row r="76" spans="1:32" ht="16.5">
      <c r="A76" s="40">
        <f>IF(E62&lt;&gt;"",SUM(E$56:E62)/7,"")</f>
      </c>
      <c r="B76" s="40">
        <f>IF(F62&lt;&gt;"",SUM(F$56:F62)/7,"")</f>
      </c>
      <c r="C76" s="40">
        <f>IF(G62&lt;&gt;"",SUM(G$56:G62)/7,"")</f>
      </c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</row>
    <row r="77" spans="1:32" ht="16.5">
      <c r="A77" s="40">
        <f>IF(E63="","",SUM(E$56:E63)/8)</f>
      </c>
      <c r="B77" s="40">
        <f>IF(F63="","",SUM(F$56:F63)/8)</f>
      </c>
      <c r="C77" s="40">
        <f>IF(G63="","",SUM(G$56:G63)/8)</f>
      </c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</row>
    <row r="78" spans="1:32" ht="16.5">
      <c r="A78" s="40">
        <f>IF(E64="","",SUM(E$56:E64)/9)</f>
      </c>
      <c r="B78" s="40">
        <f>IF(F64="","",SUM(F$56:F64)/9)</f>
      </c>
      <c r="C78" s="40">
        <f>IF(G64="","",SUM(G$56:G64)/9)</f>
      </c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</row>
    <row r="79" spans="1:32" ht="16.5">
      <c r="A79" s="40">
        <f>IF(E65="","",SUM(E$56:E65)/10)</f>
      </c>
      <c r="B79" s="40">
        <f>IF(F65="","",SUM(F$56:F65)/10)</f>
      </c>
      <c r="C79" s="40">
        <f>IF(G65="","",SUM(G$56:G65)/10)</f>
      </c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</row>
    <row r="80" spans="1:32" ht="16.5">
      <c r="A80" s="40">
        <f>IF(E66="","",SUM(E$56:E66)/11)</f>
      </c>
      <c r="B80" s="40">
        <f>IF(F66="","",SUM(F$56:F66)/11)</f>
      </c>
      <c r="C80" s="40">
        <f>IF(G66="","",SUM(G$56:G66)/11)</f>
      </c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</row>
    <row r="81" spans="1:32" ht="16.5">
      <c r="A81" s="40">
        <f>IF(E67="","",SUM(E$56:E67)/12)</f>
      </c>
      <c r="B81" s="40">
        <f>IF(F67="","",SUM(F$56:F67)/12)</f>
      </c>
      <c r="C81" s="40">
        <f>IF(G67="","",SUM(G$56:G67)/12)</f>
      </c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</row>
    <row r="82" spans="1:32" ht="16.5">
      <c r="A82" s="40"/>
      <c r="B82" s="43"/>
      <c r="C82" s="44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</row>
    <row r="83" spans="1:13" ht="16.5">
      <c r="A83" s="45"/>
      <c r="B83" s="46"/>
      <c r="C83" s="47"/>
      <c r="D83" s="48"/>
      <c r="E83" s="41"/>
      <c r="M83" s="41"/>
    </row>
    <row r="84" spans="1:11" ht="13.5">
      <c r="A84" s="47"/>
      <c r="B84" s="46"/>
      <c r="C84" s="47"/>
      <c r="D84" s="48"/>
      <c r="E84" s="50"/>
      <c r="F84" s="51"/>
      <c r="G84" s="51"/>
      <c r="H84" s="52"/>
      <c r="I84" s="52"/>
      <c r="J84" s="52"/>
      <c r="K84" s="52"/>
    </row>
    <row r="85" spans="1:11" ht="13.5">
      <c r="A85" s="47"/>
      <c r="B85" s="46"/>
      <c r="C85" s="47"/>
      <c r="D85" s="48"/>
      <c r="E85" s="50"/>
      <c r="F85" s="51"/>
      <c r="G85" s="51"/>
      <c r="H85" s="52"/>
      <c r="I85" s="52"/>
      <c r="J85" s="52"/>
      <c r="K85" s="52"/>
    </row>
    <row r="86" spans="5:11" ht="13.5">
      <c r="E86" s="51"/>
      <c r="F86" s="51"/>
      <c r="G86" s="51"/>
      <c r="H86" s="52"/>
      <c r="I86" s="52"/>
      <c r="J86" s="52"/>
      <c r="K86" s="52"/>
    </row>
    <row r="87" spans="5:11" ht="13.5">
      <c r="E87" s="51"/>
      <c r="F87" s="51"/>
      <c r="G87" s="51"/>
      <c r="H87" s="52"/>
      <c r="I87" s="52"/>
      <c r="J87" s="52"/>
      <c r="K87" s="52"/>
    </row>
    <row r="88" spans="5:11" ht="13.5">
      <c r="E88" s="51"/>
      <c r="F88" s="51"/>
      <c r="G88" s="51"/>
      <c r="H88" s="52"/>
      <c r="I88" s="52"/>
      <c r="J88" s="52"/>
      <c r="K88" s="52"/>
    </row>
    <row r="89" spans="5:11" ht="13.5">
      <c r="E89" s="51"/>
      <c r="F89" s="51"/>
      <c r="G89" s="51"/>
      <c r="H89" s="52"/>
      <c r="I89" s="52"/>
      <c r="J89" s="52"/>
      <c r="K89" s="52"/>
    </row>
    <row r="90" spans="5:11" ht="13.5">
      <c r="E90" s="51"/>
      <c r="F90" s="51"/>
      <c r="G90" s="51"/>
      <c r="H90" s="52"/>
      <c r="I90" s="52"/>
      <c r="J90" s="52"/>
      <c r="K90" s="52"/>
    </row>
    <row r="91" spans="5:11" ht="13.5">
      <c r="E91" s="51"/>
      <c r="F91" s="51"/>
      <c r="G91" s="51"/>
      <c r="H91" s="52"/>
      <c r="I91" s="52"/>
      <c r="J91" s="52"/>
      <c r="K91" s="52"/>
    </row>
    <row r="92" spans="5:11" ht="13.5">
      <c r="E92" s="51"/>
      <c r="F92" s="51"/>
      <c r="G92" s="51"/>
      <c r="H92" s="52"/>
      <c r="I92" s="52"/>
      <c r="J92" s="52"/>
      <c r="K92" s="52"/>
    </row>
    <row r="93" spans="5:11" ht="13.5">
      <c r="E93" s="51"/>
      <c r="F93" s="51"/>
      <c r="G93" s="51"/>
      <c r="H93" s="52"/>
      <c r="I93" s="52"/>
      <c r="J93" s="52"/>
      <c r="K93" s="52"/>
    </row>
    <row r="94" spans="5:11" ht="13.5">
      <c r="E94" s="51"/>
      <c r="F94" s="51"/>
      <c r="G94" s="51"/>
      <c r="H94" s="52"/>
      <c r="I94" s="52"/>
      <c r="J94" s="52"/>
      <c r="K94" s="52"/>
    </row>
    <row r="95" spans="6:11" ht="13.5">
      <c r="F95" s="51"/>
      <c r="G95" s="51"/>
      <c r="H95" s="52"/>
      <c r="I95" s="52"/>
      <c r="J95" s="52"/>
      <c r="K95" s="52"/>
    </row>
  </sheetData>
  <sheetProtection sheet="1" objects="1" scenarios="1" selectLockedCells="1" selectUnlockedCells="1"/>
  <mergeCells count="20">
    <mergeCell ref="A1:D1"/>
    <mergeCell ref="A69:D69"/>
    <mergeCell ref="A62:D62"/>
    <mergeCell ref="A63:D63"/>
    <mergeCell ref="A64:D64"/>
    <mergeCell ref="A65:D65"/>
    <mergeCell ref="A58:D58"/>
    <mergeCell ref="A59:D59"/>
    <mergeCell ref="A66:D66"/>
    <mergeCell ref="A67:D67"/>
    <mergeCell ref="A55:D55"/>
    <mergeCell ref="A68:D68"/>
    <mergeCell ref="A56:D56"/>
    <mergeCell ref="A57:D57"/>
    <mergeCell ref="A60:D60"/>
    <mergeCell ref="A61:D61"/>
    <mergeCell ref="E68:H68"/>
    <mergeCell ref="I68:L68"/>
    <mergeCell ref="E55:H55"/>
    <mergeCell ref="I55:L55"/>
  </mergeCells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SPELMANS Christophe</dc:creator>
  <cp:keywords/>
  <dc:description/>
  <cp:lastModifiedBy>PIERRE</cp:lastModifiedBy>
  <dcterms:created xsi:type="dcterms:W3CDTF">2001-07-24T06:30:05Z</dcterms:created>
  <dcterms:modified xsi:type="dcterms:W3CDTF">2010-11-14T17:02:28Z</dcterms:modified>
  <cp:category/>
  <cp:version/>
  <cp:contentType/>
  <cp:contentStatus/>
</cp:coreProperties>
</file>